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ketillm\Google Drive\Festa (1)\Verkefni\Loftslagsmarkmið\Mælitæki um loftslagsmarkmið\"/>
    </mc:Choice>
  </mc:AlternateContent>
  <bookViews>
    <workbookView xWindow="0" yWindow="0" windowWidth="19200" windowHeight="6585" tabRatio="902"/>
  </bookViews>
  <sheets>
    <sheet name="Lestu mig fyrst" sheetId="24" r:id="rId1"/>
    <sheet name="2 Ræstingar" sheetId="14" state="hidden" r:id="rId2"/>
    <sheet name="6 Aðrar rekstrarvörur" sheetId="18" state="hidden" r:id="rId3"/>
    <sheet name="Skráning" sheetId="10" r:id="rId4"/>
    <sheet name="Eining" sheetId="26" r:id="rId5"/>
    <sheet name="Forsendur og reiknivélar" sheetId="27" r:id="rId6"/>
    <sheet name="Local vs. marked based grid" sheetId="29" r:id="rId7"/>
    <sheet name="Breytingar á útgáfum" sheetId="23" r:id="rId8"/>
  </sheets>
  <definedNames>
    <definedName name="_xlnm.Print_Area" localSheetId="1">'2 Ræstingar'!$A$1:$G$15</definedName>
    <definedName name="_xlnm.Print_Area" localSheetId="2">'6 Aðrar rekstrarvörur'!$A$1:$G$17</definedName>
    <definedName name="_xlnm.Print_Area" localSheetId="0">'Lestu mig fyrst'!$A$1:$E$35</definedName>
    <definedName name="_xlnm.Print_Area" localSheetId="3">Skráning!$A$5:$W$49</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3" i="27" l="1"/>
  <c r="G24" i="27"/>
  <c r="V19" i="10" l="1"/>
  <c r="U19" i="10"/>
  <c r="S19" i="10"/>
  <c r="R19" i="10"/>
  <c r="P19" i="10"/>
  <c r="O19" i="10"/>
  <c r="M19" i="10"/>
  <c r="L19" i="10"/>
  <c r="J19" i="10"/>
  <c r="I19" i="10"/>
  <c r="D19" i="10"/>
  <c r="E19" i="10"/>
  <c r="F19" i="10"/>
  <c r="G19" i="10"/>
  <c r="C19" i="10"/>
  <c r="G21" i="27"/>
  <c r="U42" i="10" l="1"/>
  <c r="W42" i="10" s="1"/>
  <c r="V42" i="10"/>
  <c r="G37" i="27" l="1"/>
  <c r="W17" i="10"/>
  <c r="T17" i="10"/>
  <c r="Q17" i="10"/>
  <c r="N17" i="10"/>
  <c r="K17" i="10"/>
  <c r="H17" i="10"/>
  <c r="G19" i="27"/>
  <c r="G53" i="27"/>
  <c r="G26" i="27" l="1"/>
  <c r="G25" i="27"/>
  <c r="G16" i="27" l="1"/>
  <c r="G15" i="27" l="1"/>
  <c r="G14" i="27"/>
  <c r="G45" i="27" l="1"/>
  <c r="G40" i="27"/>
  <c r="G48" i="27" l="1"/>
  <c r="G35" i="27" l="1"/>
  <c r="G34" i="27"/>
  <c r="G33" i="27"/>
  <c r="D30" i="10"/>
  <c r="E30" i="10"/>
  <c r="G32" i="27" l="1"/>
  <c r="G44" i="27"/>
  <c r="G18" i="27"/>
  <c r="E37" i="10" l="1"/>
  <c r="D37" i="10"/>
  <c r="E47" i="10"/>
  <c r="D47" i="10"/>
  <c r="W40" i="10"/>
  <c r="E20" i="10"/>
  <c r="D13" i="10"/>
  <c r="E13" i="10"/>
  <c r="D12" i="10"/>
  <c r="D14" i="10" s="1"/>
  <c r="E12" i="10"/>
  <c r="E14" i="10" s="1"/>
  <c r="J12" i="10"/>
  <c r="L12" i="10"/>
  <c r="M12" i="10"/>
  <c r="O12" i="10"/>
  <c r="P12" i="10"/>
  <c r="R12" i="10"/>
  <c r="S12" i="10"/>
  <c r="U12" i="10"/>
  <c r="V12" i="10"/>
  <c r="I12" i="10"/>
  <c r="I13" i="10"/>
  <c r="I14" i="10" s="1"/>
  <c r="F12" i="10"/>
  <c r="F14" i="10" s="1"/>
  <c r="G12" i="10"/>
  <c r="G14" i="10" s="1"/>
  <c r="C12" i="10"/>
  <c r="C14" i="10" s="1"/>
  <c r="C13" i="10"/>
  <c r="F13" i="10"/>
  <c r="G13" i="10"/>
  <c r="J13" i="10"/>
  <c r="L13" i="10"/>
  <c r="M13" i="10"/>
  <c r="M14" i="10" s="1"/>
  <c r="O13" i="10"/>
  <c r="O14" i="10" s="1"/>
  <c r="P13" i="10"/>
  <c r="P14" i="10" s="1"/>
  <c r="R13" i="10"/>
  <c r="S13" i="10"/>
  <c r="S14" i="10" s="1"/>
  <c r="U13" i="10"/>
  <c r="V13" i="10"/>
  <c r="W13" i="10" l="1"/>
  <c r="D40" i="10"/>
  <c r="D42" i="10" s="1"/>
  <c r="T12" i="10"/>
  <c r="N12" i="10"/>
  <c r="E40" i="10"/>
  <c r="E42" i="10" s="1"/>
  <c r="D39" i="10"/>
  <c r="D41" i="10" s="1"/>
  <c r="H12" i="10"/>
  <c r="D20" i="10"/>
  <c r="T13" i="10"/>
  <c r="H13" i="10"/>
  <c r="W12" i="10"/>
  <c r="Q12" i="10"/>
  <c r="K12" i="10"/>
  <c r="R14" i="10"/>
  <c r="L14" i="10"/>
  <c r="N13" i="10"/>
  <c r="K13" i="10"/>
  <c r="E39" i="10"/>
  <c r="E41" i="10" s="1"/>
  <c r="J14" i="10"/>
  <c r="H14" i="10"/>
  <c r="Q13" i="10"/>
  <c r="X13" i="10"/>
  <c r="V20" i="10" l="1"/>
  <c r="X10" i="10" l="1"/>
  <c r="X11" i="10"/>
  <c r="X15" i="10"/>
  <c r="X16" i="10"/>
  <c r="X18" i="10"/>
  <c r="X22" i="10"/>
  <c r="X23" i="10"/>
  <c r="X24" i="10"/>
  <c r="X25" i="10"/>
  <c r="X26" i="10"/>
  <c r="X29" i="10"/>
  <c r="X31" i="10"/>
  <c r="X32" i="10"/>
  <c r="X33" i="10"/>
  <c r="X34" i="10"/>
  <c r="X35" i="10"/>
  <c r="X44" i="10"/>
  <c r="X45" i="10"/>
  <c r="X9" i="10"/>
  <c r="W45" i="10" l="1"/>
  <c r="W44" i="10"/>
  <c r="T45" i="10"/>
  <c r="T44" i="10"/>
  <c r="Q45" i="10"/>
  <c r="Q44" i="10"/>
  <c r="N45" i="10"/>
  <c r="N44" i="10"/>
  <c r="K45" i="10"/>
  <c r="K44" i="10"/>
  <c r="H45" i="10"/>
  <c r="H44" i="10"/>
  <c r="W35" i="10"/>
  <c r="W34" i="10"/>
  <c r="W33" i="10"/>
  <c r="W32" i="10"/>
  <c r="W31" i="10"/>
  <c r="W23" i="10"/>
  <c r="W22" i="10"/>
  <c r="G30" i="10"/>
  <c r="F30" i="10"/>
  <c r="H22" i="10"/>
  <c r="T22" i="10"/>
  <c r="Q22" i="10"/>
  <c r="N22" i="10"/>
  <c r="K22" i="10"/>
  <c r="T35" i="10"/>
  <c r="T34" i="10"/>
  <c r="T33" i="10"/>
  <c r="T32" i="10"/>
  <c r="T31" i="10"/>
  <c r="Q35" i="10"/>
  <c r="Q34" i="10"/>
  <c r="Q33" i="10"/>
  <c r="Q32" i="10"/>
  <c r="Q31" i="10"/>
  <c r="N35" i="10"/>
  <c r="N34" i="10"/>
  <c r="N33" i="10"/>
  <c r="N32" i="10"/>
  <c r="N31" i="10"/>
  <c r="K35" i="10"/>
  <c r="K34" i="10"/>
  <c r="K33" i="10"/>
  <c r="K32" i="10"/>
  <c r="K31" i="10"/>
  <c r="H35" i="10"/>
  <c r="H34" i="10"/>
  <c r="H33" i="10"/>
  <c r="H32" i="10"/>
  <c r="H31" i="10"/>
  <c r="W29" i="10"/>
  <c r="W26" i="10"/>
  <c r="W25" i="10"/>
  <c r="W24" i="10"/>
  <c r="T29" i="10"/>
  <c r="T26" i="10"/>
  <c r="T25" i="10"/>
  <c r="T24" i="10"/>
  <c r="T23" i="10"/>
  <c r="Q29" i="10"/>
  <c r="Q26" i="10"/>
  <c r="Q25" i="10"/>
  <c r="Q24" i="10"/>
  <c r="Q23" i="10"/>
  <c r="N29" i="10"/>
  <c r="N26" i="10"/>
  <c r="N25" i="10"/>
  <c r="N24" i="10"/>
  <c r="N23" i="10"/>
  <c r="K29" i="10"/>
  <c r="K26" i="10"/>
  <c r="K25" i="10"/>
  <c r="K24" i="10"/>
  <c r="K23" i="10"/>
  <c r="H23" i="10"/>
  <c r="H24" i="10"/>
  <c r="H25" i="10"/>
  <c r="H26" i="10"/>
  <c r="H29" i="10"/>
  <c r="W16" i="10"/>
  <c r="W18" i="10"/>
  <c r="T18" i="10"/>
  <c r="T16" i="10"/>
  <c r="Q16" i="10"/>
  <c r="Q18" i="10"/>
  <c r="N18" i="10"/>
  <c r="N16" i="10"/>
  <c r="K16" i="10"/>
  <c r="K18" i="10"/>
  <c r="H18" i="10"/>
  <c r="H16" i="10"/>
  <c r="H30" i="10" l="1"/>
  <c r="W11" i="10"/>
  <c r="W10" i="10"/>
  <c r="W9" i="10"/>
  <c r="T11" i="10"/>
  <c r="T10" i="10"/>
  <c r="T9" i="10"/>
  <c r="Q11" i="10"/>
  <c r="Q10" i="10"/>
  <c r="Q9" i="10"/>
  <c r="N11" i="10"/>
  <c r="N10" i="10"/>
  <c r="N9" i="10"/>
  <c r="K11" i="10"/>
  <c r="K10" i="10"/>
  <c r="K9" i="10"/>
  <c r="H11" i="10"/>
  <c r="H10" i="10"/>
  <c r="H9" i="10"/>
  <c r="V46" i="10" l="1"/>
  <c r="L46" i="10"/>
  <c r="L47" i="10" s="1"/>
  <c r="M46" i="10"/>
  <c r="M47" i="10" s="1"/>
  <c r="O46" i="10"/>
  <c r="O47" i="10" s="1"/>
  <c r="P46" i="10"/>
  <c r="P47" i="10" s="1"/>
  <c r="R46" i="10"/>
  <c r="R47" i="10" s="1"/>
  <c r="S46" i="10"/>
  <c r="S47" i="10" s="1"/>
  <c r="U46" i="10"/>
  <c r="I46" i="10"/>
  <c r="I47" i="10" s="1"/>
  <c r="J46" i="10"/>
  <c r="J47" i="10" s="1"/>
  <c r="I36" i="10"/>
  <c r="J36" i="10"/>
  <c r="L36" i="10"/>
  <c r="M36" i="10"/>
  <c r="O36" i="10"/>
  <c r="P36" i="10"/>
  <c r="R36" i="10"/>
  <c r="S36" i="10"/>
  <c r="U36" i="10"/>
  <c r="V36" i="10"/>
  <c r="G36" i="10"/>
  <c r="G37" i="10" s="1"/>
  <c r="F36" i="10"/>
  <c r="F37" i="10" s="1"/>
  <c r="C36" i="10"/>
  <c r="L30" i="10"/>
  <c r="M30" i="10"/>
  <c r="O30" i="10"/>
  <c r="P30" i="10"/>
  <c r="R30" i="10"/>
  <c r="S30" i="10"/>
  <c r="U30" i="10"/>
  <c r="V30" i="10"/>
  <c r="I30" i="10"/>
  <c r="J30" i="10"/>
  <c r="C30" i="10"/>
  <c r="S37" i="10" l="1"/>
  <c r="M37" i="10"/>
  <c r="I37" i="10"/>
  <c r="O37" i="10"/>
  <c r="J37" i="10"/>
  <c r="R37" i="10"/>
  <c r="L37" i="10"/>
  <c r="P37" i="10"/>
  <c r="T36" i="10"/>
  <c r="V37" i="10"/>
  <c r="X37" i="10" s="1"/>
  <c r="Q36" i="10"/>
  <c r="K36" i="10"/>
  <c r="C37" i="10"/>
  <c r="N36" i="10"/>
  <c r="U47" i="10"/>
  <c r="U48" i="10"/>
  <c r="O48" i="10"/>
  <c r="W30" i="10"/>
  <c r="X30" i="10"/>
  <c r="Q30" i="10"/>
  <c r="U37" i="10"/>
  <c r="S48" i="10"/>
  <c r="T46" i="10"/>
  <c r="M48" i="10"/>
  <c r="N46" i="10"/>
  <c r="J48" i="10"/>
  <c r="K46" i="10"/>
  <c r="R48" i="10"/>
  <c r="L48" i="10"/>
  <c r="I48" i="10"/>
  <c r="P48" i="10"/>
  <c r="Q46" i="10"/>
  <c r="V47" i="10"/>
  <c r="V48" i="10"/>
  <c r="W46" i="10"/>
  <c r="W36" i="10"/>
  <c r="X36" i="10"/>
  <c r="K30" i="10"/>
  <c r="H36" i="10"/>
  <c r="T30" i="10"/>
  <c r="N30" i="10"/>
  <c r="U20" i="10" l="1"/>
  <c r="U14" i="10"/>
  <c r="R20" i="10" l="1"/>
  <c r="R40" i="10"/>
  <c r="R42" i="10" s="1"/>
  <c r="R39" i="10"/>
  <c r="R41" i="10" s="1"/>
  <c r="L20" i="10"/>
  <c r="L39" i="10"/>
  <c r="L41" i="10" s="1"/>
  <c r="L40" i="10"/>
  <c r="L42" i="10" s="1"/>
  <c r="P40" i="10"/>
  <c r="P42" i="10" s="1"/>
  <c r="P20" i="10"/>
  <c r="P39" i="10"/>
  <c r="P41" i="10" s="1"/>
  <c r="J20" i="10"/>
  <c r="J40" i="10"/>
  <c r="J42" i="10" s="1"/>
  <c r="J39" i="10"/>
  <c r="J41" i="10" s="1"/>
  <c r="O20" i="10"/>
  <c r="O39" i="10"/>
  <c r="O41" i="10" s="1"/>
  <c r="O40" i="10"/>
  <c r="O42" i="10" s="1"/>
  <c r="Q42" i="10" s="1"/>
  <c r="I20" i="10"/>
  <c r="I40" i="10"/>
  <c r="I42" i="10" s="1"/>
  <c r="I39" i="10"/>
  <c r="I41" i="10" s="1"/>
  <c r="S20" i="10"/>
  <c r="S40" i="10"/>
  <c r="S42" i="10" s="1"/>
  <c r="S39" i="10"/>
  <c r="S41" i="10" s="1"/>
  <c r="M20" i="10"/>
  <c r="M40" i="10"/>
  <c r="M42" i="10" s="1"/>
  <c r="M39" i="10"/>
  <c r="M41" i="10" s="1"/>
  <c r="V14" i="10"/>
  <c r="N19" i="10"/>
  <c r="W19" i="10"/>
  <c r="Q19" i="10"/>
  <c r="V39" i="10"/>
  <c r="T19" i="10"/>
  <c r="K19" i="10"/>
  <c r="U39" i="10"/>
  <c r="G46" i="10"/>
  <c r="G47" i="10" s="1"/>
  <c r="F46" i="10"/>
  <c r="C46" i="10"/>
  <c r="C47" i="10" s="1"/>
  <c r="T42" i="10" l="1"/>
  <c r="N42" i="10"/>
  <c r="K42" i="10"/>
  <c r="T40" i="10"/>
  <c r="G20" i="10"/>
  <c r="G39" i="10"/>
  <c r="G41" i="10" s="1"/>
  <c r="G40" i="10"/>
  <c r="G42" i="10" s="1"/>
  <c r="N40" i="10"/>
  <c r="K40" i="10"/>
  <c r="Q40" i="10"/>
  <c r="C20" i="10"/>
  <c r="C40" i="10"/>
  <c r="C42" i="10" s="1"/>
  <c r="C39" i="10"/>
  <c r="X46" i="10"/>
  <c r="F47" i="10"/>
  <c r="X47" i="10" s="1"/>
  <c r="X19" i="10"/>
  <c r="F20" i="10"/>
  <c r="X20" i="10" s="1"/>
  <c r="F39" i="10"/>
  <c r="F41" i="10" s="1"/>
  <c r="F40" i="10"/>
  <c r="F42" i="10" s="1"/>
  <c r="H42" i="10" s="1"/>
  <c r="X14" i="10"/>
  <c r="N41" i="10"/>
  <c r="N39" i="10"/>
  <c r="V41" i="10"/>
  <c r="W39" i="10"/>
  <c r="U41" i="10"/>
  <c r="T41" i="10"/>
  <c r="T39" i="10"/>
  <c r="Q41" i="10"/>
  <c r="Q39" i="10"/>
  <c r="G48" i="10"/>
  <c r="H46" i="10"/>
  <c r="K41" i="10"/>
  <c r="K39" i="10"/>
  <c r="H19" i="10"/>
  <c r="C48" i="10"/>
  <c r="F48" i="10"/>
  <c r="X48" i="10" s="1"/>
  <c r="H40" i="10" l="1"/>
  <c r="W41" i="10"/>
  <c r="C41" i="10"/>
  <c r="X39" i="10"/>
  <c r="X41" i="10" l="1"/>
  <c r="H39" i="10"/>
  <c r="E60" i="18"/>
  <c r="E59" i="18"/>
  <c r="E58" i="18"/>
  <c r="E57" i="18"/>
  <c r="E56" i="18"/>
  <c r="E55" i="18"/>
  <c r="E54" i="18"/>
  <c r="H41" i="10" l="1"/>
  <c r="G37" i="18"/>
  <c r="G36" i="18"/>
  <c r="G35" i="18"/>
  <c r="E38" i="18"/>
  <c r="G38" i="18"/>
  <c r="G48" i="18"/>
  <c r="G47" i="18"/>
  <c r="G46" i="18"/>
  <c r="G57" i="18"/>
  <c r="G56" i="18"/>
  <c r="G55" i="18"/>
  <c r="G26" i="18"/>
  <c r="G25" i="18"/>
  <c r="G24" i="18"/>
  <c r="E21" i="18"/>
  <c r="G21" i="18"/>
  <c r="E22" i="18"/>
  <c r="G22" i="18"/>
  <c r="E23" i="18"/>
  <c r="G23" i="18"/>
  <c r="E27" i="18"/>
  <c r="G27" i="18"/>
  <c r="G15" i="18"/>
  <c r="E16" i="18"/>
  <c r="G16" i="18"/>
  <c r="G14" i="18" l="1"/>
  <c r="E14" i="18"/>
  <c r="G60" i="18" l="1"/>
  <c r="G59" i="18"/>
  <c r="G58" i="18"/>
  <c r="G54" i="18"/>
  <c r="J50" i="14"/>
  <c r="I50" i="14"/>
  <c r="F50" i="14"/>
  <c r="D50" i="14"/>
  <c r="C50" i="14"/>
  <c r="E50" i="14" s="1"/>
  <c r="K49" i="14"/>
  <c r="G49" i="14"/>
  <c r="K48" i="14"/>
  <c r="G48" i="14"/>
  <c r="K47" i="14"/>
  <c r="G47" i="14"/>
  <c r="K46" i="14"/>
  <c r="G46" i="14"/>
  <c r="K10" i="14"/>
  <c r="D14" i="14"/>
  <c r="D23" i="14"/>
  <c r="D32" i="14"/>
  <c r="K50" i="14" l="1"/>
  <c r="G50" i="14"/>
  <c r="E20" i="14" l="1"/>
  <c r="E19" i="14"/>
  <c r="E49" i="18" l="1"/>
  <c r="E45" i="18"/>
  <c r="E44" i="18"/>
  <c r="E43" i="18"/>
  <c r="E34" i="18"/>
  <c r="E33" i="18"/>
  <c r="E32" i="18"/>
  <c r="G49" i="18"/>
  <c r="G45" i="18"/>
  <c r="G44" i="18"/>
  <c r="G43" i="18"/>
  <c r="G34" i="18"/>
  <c r="G33" i="18"/>
  <c r="G32" i="18"/>
  <c r="G13" i="18"/>
  <c r="E13" i="18"/>
  <c r="G12" i="18"/>
  <c r="E12" i="18"/>
  <c r="G11" i="18"/>
  <c r="E11" i="18"/>
  <c r="G10" i="18"/>
  <c r="E10" i="18"/>
  <c r="J41" i="14"/>
  <c r="I41" i="14"/>
  <c r="J32" i="14"/>
  <c r="I32" i="14"/>
  <c r="J23" i="14"/>
  <c r="I23" i="14"/>
  <c r="C41" i="14"/>
  <c r="C32" i="14"/>
  <c r="C23" i="14"/>
  <c r="D41" i="14"/>
  <c r="E37" i="14"/>
  <c r="E31" i="14"/>
  <c r="E30" i="14"/>
  <c r="E29" i="14"/>
  <c r="E28" i="14"/>
  <c r="E22" i="14"/>
  <c r="E21" i="14"/>
  <c r="E40" i="14"/>
  <c r="E39" i="14"/>
  <c r="E38" i="14"/>
  <c r="F41" i="14"/>
  <c r="F32" i="14"/>
  <c r="F23" i="14"/>
  <c r="F14" i="14"/>
  <c r="J14" i="14"/>
  <c r="I14" i="14"/>
  <c r="C14" i="14"/>
  <c r="E14" i="14" s="1"/>
  <c r="K40" i="14"/>
  <c r="G40" i="14"/>
  <c r="K39" i="14"/>
  <c r="G39" i="14"/>
  <c r="K38" i="14"/>
  <c r="G38" i="14"/>
  <c r="K37" i="14"/>
  <c r="G37" i="14"/>
  <c r="K31" i="14"/>
  <c r="G31" i="14"/>
  <c r="K30" i="14"/>
  <c r="G30" i="14"/>
  <c r="K29" i="14"/>
  <c r="G29" i="14"/>
  <c r="K28" i="14"/>
  <c r="G28" i="14"/>
  <c r="K22" i="14"/>
  <c r="G22" i="14"/>
  <c r="K21" i="14"/>
  <c r="G21" i="14"/>
  <c r="K20" i="14"/>
  <c r="G20" i="14"/>
  <c r="K19" i="14"/>
  <c r="G19" i="14"/>
  <c r="E12" i="14"/>
  <c r="E11" i="14"/>
  <c r="E10" i="14"/>
  <c r="K13" i="14"/>
  <c r="G13" i="14"/>
  <c r="E13" i="14"/>
  <c r="K12" i="14"/>
  <c r="G12" i="14"/>
  <c r="K11" i="14"/>
  <c r="G11" i="14"/>
  <c r="G10" i="14"/>
  <c r="E23" i="14" l="1"/>
  <c r="E32" i="14"/>
  <c r="E41" i="14"/>
  <c r="K32" i="14"/>
  <c r="K41" i="14"/>
  <c r="G41" i="14"/>
  <c r="G32" i="14"/>
  <c r="K14" i="14"/>
  <c r="G14" i="14"/>
  <c r="K23" i="14"/>
  <c r="G23" i="14"/>
  <c r="E47" i="18" l="1"/>
  <c r="E46" i="18"/>
  <c r="E48" i="18"/>
  <c r="E37" i="18"/>
  <c r="E35" i="18"/>
  <c r="E36" i="18"/>
  <c r="E26" i="18"/>
  <c r="E25" i="18"/>
  <c r="E24" i="18"/>
  <c r="E47" i="14"/>
  <c r="E48" i="14"/>
  <c r="E49" i="14"/>
  <c r="E46" i="14"/>
  <c r="E15" i="18" l="1"/>
</calcChain>
</file>

<file path=xl/comments1.xml><?xml version="1.0" encoding="utf-8"?>
<comments xmlns="http://schemas.openxmlformats.org/spreadsheetml/2006/main">
  <authors>
    <author>Vanda</author>
  </authors>
  <commentList>
    <comment ref="D7" authorId="0" shapeId="0">
      <text>
        <r>
          <rPr>
            <sz val="9"/>
            <color indexed="81"/>
            <rFont val="Tahoma"/>
            <family val="2"/>
          </rPr>
          <t xml:space="preserve">
</t>
        </r>
      </text>
    </comment>
  </commentList>
</comments>
</file>

<file path=xl/comments2.xml><?xml version="1.0" encoding="utf-8"?>
<comments xmlns="http://schemas.openxmlformats.org/spreadsheetml/2006/main">
  <authors>
    <author>Hulda</author>
  </authors>
  <commentList>
    <comment ref="C4" authorId="0" shapeId="0">
      <text>
        <r>
          <rPr>
            <sz val="12"/>
            <color indexed="81"/>
            <rFont val="Tahoma"/>
            <family val="2"/>
          </rPr>
          <t xml:space="preserve">Skráið forsendur stofnunar, lýsingu á fyrirkomulagi, undantekningar eða sérstakar aðstæður, hvernig upplýsingar voru fengnar og annað sem getur auðveldað næstu skráningar.
</t>
        </r>
      </text>
    </comment>
  </commentList>
</comments>
</file>

<file path=xl/comments3.xml><?xml version="1.0" encoding="utf-8"?>
<comments xmlns="http://schemas.openxmlformats.org/spreadsheetml/2006/main">
  <authors>
    <author>Hulda</author>
    <author>Vanda</author>
    <author>Starfsmadur</author>
  </authors>
  <commentList>
    <comment ref="C4" authorId="0" shapeId="0">
      <text>
        <r>
          <rPr>
            <sz val="12"/>
            <color indexed="81"/>
            <rFont val="Tahoma"/>
            <family val="2"/>
          </rPr>
          <t xml:space="preserve">Skráið forsendur stofnunar, lýsingu á fyrirkomulagi, undantekningar eða sérstakar aðstæður, hvernig upplýsingar voru fengnar og annað sem getur auðveldað næstu skráningar.
</t>
        </r>
      </text>
    </comment>
    <comment ref="C9" authorId="1" shapeId="0">
      <text>
        <r>
          <rPr>
            <sz val="11"/>
            <color indexed="81"/>
            <rFont val="Tahoma"/>
            <family val="2"/>
          </rPr>
          <t>Hér má nota þá einingu sem best á við hverju sinni</t>
        </r>
        <r>
          <rPr>
            <sz val="9"/>
            <color indexed="81"/>
            <rFont val="Tahoma"/>
            <family val="2"/>
          </rPr>
          <t xml:space="preserve">
</t>
        </r>
      </text>
    </comment>
    <comment ref="B11" authorId="2" shapeId="0">
      <text>
        <r>
          <rPr>
            <sz val="11"/>
            <color indexed="81"/>
            <rFont val="Tahoma"/>
            <family val="2"/>
          </rPr>
          <t>Salernispappír, eldhúsrúllur, miðaþurrkur o.fl.</t>
        </r>
      </text>
    </comment>
    <comment ref="C20" authorId="1" shapeId="0">
      <text>
        <r>
          <rPr>
            <sz val="11"/>
            <color indexed="81"/>
            <rFont val="Tahoma"/>
            <family val="2"/>
          </rPr>
          <t>Hér má nota þá einingu sem best á við hverju sinni</t>
        </r>
        <r>
          <rPr>
            <sz val="9"/>
            <color indexed="81"/>
            <rFont val="Tahoma"/>
            <family val="2"/>
          </rPr>
          <t xml:space="preserve">
</t>
        </r>
      </text>
    </comment>
    <comment ref="B22" authorId="2" shapeId="0">
      <text>
        <r>
          <rPr>
            <sz val="11"/>
            <color indexed="81"/>
            <rFont val="Tahoma"/>
            <family val="2"/>
          </rPr>
          <t>Salernispappír, eldhúsrúllur, miðaþurrkur o.fl.</t>
        </r>
      </text>
    </comment>
    <comment ref="C31" authorId="1" shapeId="0">
      <text>
        <r>
          <rPr>
            <sz val="11"/>
            <color indexed="81"/>
            <rFont val="Tahoma"/>
            <family val="2"/>
          </rPr>
          <t>Hér má nota þá einingu sem best á við hverju sinni</t>
        </r>
        <r>
          <rPr>
            <sz val="9"/>
            <color indexed="81"/>
            <rFont val="Tahoma"/>
            <family val="2"/>
          </rPr>
          <t xml:space="preserve">
</t>
        </r>
      </text>
    </comment>
    <comment ref="B33" authorId="2" shapeId="0">
      <text>
        <r>
          <rPr>
            <sz val="11"/>
            <color indexed="81"/>
            <rFont val="Tahoma"/>
            <family val="2"/>
          </rPr>
          <t>Salernispappír, eldhúsrúllur, miðaþurrkur o.fl.</t>
        </r>
      </text>
    </comment>
    <comment ref="C42" authorId="1" shapeId="0">
      <text>
        <r>
          <rPr>
            <sz val="11"/>
            <color indexed="81"/>
            <rFont val="Tahoma"/>
            <family val="2"/>
          </rPr>
          <t>Hér má nota þá einingu sem best á við hverju sinni</t>
        </r>
        <r>
          <rPr>
            <sz val="9"/>
            <color indexed="81"/>
            <rFont val="Tahoma"/>
            <family val="2"/>
          </rPr>
          <t xml:space="preserve">
</t>
        </r>
      </text>
    </comment>
    <comment ref="B44" authorId="2" shapeId="0">
      <text>
        <r>
          <rPr>
            <sz val="11"/>
            <color indexed="81"/>
            <rFont val="Tahoma"/>
            <family val="2"/>
          </rPr>
          <t>Salernispappír, eldhúsrúllur, miðaþurrkur o.fl.</t>
        </r>
      </text>
    </comment>
    <comment ref="C53" authorId="1" shapeId="0">
      <text>
        <r>
          <rPr>
            <sz val="11"/>
            <color indexed="81"/>
            <rFont val="Tahoma"/>
            <family val="2"/>
          </rPr>
          <t>Hér má nota þá einingu sem best á við hverju sinni</t>
        </r>
        <r>
          <rPr>
            <sz val="9"/>
            <color indexed="81"/>
            <rFont val="Tahoma"/>
            <family val="2"/>
          </rPr>
          <t xml:space="preserve">
</t>
        </r>
      </text>
    </comment>
    <comment ref="B55" authorId="2" shapeId="0">
      <text>
        <r>
          <rPr>
            <sz val="11"/>
            <color indexed="81"/>
            <rFont val="Tahoma"/>
            <family val="2"/>
          </rPr>
          <t>Salernispappír, eldhúsrúllur, miðaþurrkur o.fl.</t>
        </r>
      </text>
    </comment>
  </commentList>
</comments>
</file>

<file path=xl/comments4.xml><?xml version="1.0" encoding="utf-8"?>
<comments xmlns="http://schemas.openxmlformats.org/spreadsheetml/2006/main">
  <authors>
    <author>Hulda</author>
  </authors>
  <commentList>
    <comment ref="C9" authorId="0" shapeId="0">
      <text>
        <r>
          <rPr>
            <sz val="12"/>
            <color indexed="81"/>
            <rFont val="Tahoma"/>
            <family val="2"/>
          </rPr>
          <t xml:space="preserve">Skráið forsendur stofnunar, lýsingu á fyrirkomulagi, undantekningar eða sérstakar aðstæður, hvernig upplýsingar voru fengnar og annað sem getur auðveldað næstu skráningar.
</t>
        </r>
      </text>
    </comment>
  </commentList>
</comments>
</file>

<file path=xl/sharedStrings.xml><?xml version="1.0" encoding="utf-8"?>
<sst xmlns="http://schemas.openxmlformats.org/spreadsheetml/2006/main" count="388" uniqueCount="215">
  <si>
    <t>l/stöðugildi</t>
  </si>
  <si>
    <t>Tegund ræstiefnis</t>
  </si>
  <si>
    <t>kr</t>
  </si>
  <si>
    <t>Ræstingar</t>
  </si>
  <si>
    <t xml:space="preserve"> </t>
  </si>
  <si>
    <t>%</t>
  </si>
  <si>
    <t>Samantekt</t>
  </si>
  <si>
    <t xml:space="preserve">Forsendur stofnunar: </t>
  </si>
  <si>
    <t>Vöruheiti</t>
  </si>
  <si>
    <t>...þar af umhverfismerkt (kr)</t>
  </si>
  <si>
    <t>l</t>
  </si>
  <si>
    <t>...þar af umhverfismerkt (l)</t>
  </si>
  <si>
    <t>Ræstiefni</t>
  </si>
  <si>
    <t>Ræstiþjónusta</t>
  </si>
  <si>
    <t>Verktaki</t>
  </si>
  <si>
    <t>Plastpokar</t>
  </si>
  <si>
    <t>Prenthylki</t>
  </si>
  <si>
    <t xml:space="preserve">Hér skal skrá árlegt innkaupamagn ræstiefna stofnunarinnar. Upplýsingar má finna í bókhaldi eða óska eftir yfirliti frá birgjum. </t>
  </si>
  <si>
    <t xml:space="preserve">Hér skal skrá árlegt innkaupamagn einnota vöru, prenthylkja eða annarra vöruflokka sem eru þýðingarmiklir hjá stofnuninni. Upplýsingar má finna í bókhaldi eða óska eftir yfirliti hjá birgjum. </t>
  </si>
  <si>
    <t>Hér eru helstu lykiltölur úr grænu bókhaldi stofnunarinnar skráðar. Vinsamlegast fyllið inn í gráskyggðu reitina; fjölda stöðugilda, stærð bygginga (m2). Í dálkum H til K er sýnd breyting milli ára og litir gefa til kynna hvort breytingin er jákvæð (grænt) eða neikvæð (rautt).</t>
  </si>
  <si>
    <t>Aðrar rekstrarvörur</t>
  </si>
  <si>
    <t>Hreinlætispappír</t>
  </si>
  <si>
    <t>Einnota mál</t>
  </si>
  <si>
    <t>gr./stk</t>
  </si>
  <si>
    <t>gr/stk per stöðugildi</t>
  </si>
  <si>
    <t>Samtals</t>
  </si>
  <si>
    <t>...þar af umhverfismerkt (gr/stk)</t>
  </si>
  <si>
    <t>Athugið að skjalið er læst til að vernda forskráðar upplýsingar en leiðbeiningar til að breyta eða bæta við eru á "Forsíðu"</t>
  </si>
  <si>
    <t>Bein losun gróðurhúsalofttegunda - Umfang 1</t>
  </si>
  <si>
    <t>Óbein losun gróðurhúsalofttegunda vegna orkunotkunar - Umfang 2</t>
  </si>
  <si>
    <t>Önnur óbein losun gróðurhúsalofttegunda - Umfang 3</t>
  </si>
  <si>
    <t>Losun úrgangs</t>
  </si>
  <si>
    <t>Hlutfall flokkaðs úrgangs, %</t>
  </si>
  <si>
    <r>
      <rPr>
        <b/>
        <sz val="12"/>
        <color theme="0"/>
        <rFont val="Arial Narrow"/>
        <family val="2"/>
      </rPr>
      <t xml:space="preserve">Markmið </t>
    </r>
    <r>
      <rPr>
        <sz val="12"/>
        <color theme="0"/>
        <rFont val="Arial Narrow"/>
        <family val="2"/>
      </rPr>
      <t/>
    </r>
  </si>
  <si>
    <t>ÍLAG</t>
  </si>
  <si>
    <t>FRÁLAG</t>
  </si>
  <si>
    <t>Vegna loftslagsyfirlýsingar Festu og Reykjavíkurborgar</t>
  </si>
  <si>
    <t>Losun vegna flutnings aðkeyptra vara</t>
  </si>
  <si>
    <t>Heildarlosun vegna beinnar losunar</t>
  </si>
  <si>
    <t>Losun vegna ferða starfsmanna til og frá vinnu</t>
  </si>
  <si>
    <t>Losun vegna meðhöndlunar úrgangs</t>
  </si>
  <si>
    <t>Losun vegna flutnings/dreifingar seldra vara</t>
  </si>
  <si>
    <t>Losun vegna eftirvinnslu vöru</t>
  </si>
  <si>
    <t>Losun vegna notkunar á vöru</t>
  </si>
  <si>
    <t>Losun vegna förgunar vöru</t>
  </si>
  <si>
    <t>Heildarlosun vegna ílags</t>
  </si>
  <si>
    <t>Heildarlosun vegna frálags</t>
  </si>
  <si>
    <r>
      <rPr>
        <b/>
        <sz val="14"/>
        <rFont val="Arial Narrow"/>
        <family val="2"/>
      </rPr>
      <t>Hvar finnum við upplýsingarnar?</t>
    </r>
    <r>
      <rPr>
        <sz val="12"/>
        <rFont val="Arial Narrow"/>
        <family val="2"/>
      </rPr>
      <t xml:space="preserve">
Tölurnar fást frá birgjum eða úr bókhaldi stofnunar eða fyrirtækis. Einnig má finna ítarefni á vefsíðunni www.ghgprotocol.org
    </t>
    </r>
  </si>
  <si>
    <t>Útgáfa</t>
  </si>
  <si>
    <t>Breytingar frá síðustu útgáfu</t>
  </si>
  <si>
    <t>1.0</t>
  </si>
  <si>
    <t>Dagsetning</t>
  </si>
  <si>
    <t>Þetta er fyrsta útgáfa skjalsins</t>
  </si>
  <si>
    <r>
      <rPr>
        <b/>
        <sz val="14"/>
        <rFont val="Arial Narrow"/>
        <family val="2"/>
      </rPr>
      <t>Hvað þarf að skrá?</t>
    </r>
    <r>
      <rPr>
        <sz val="12"/>
        <rFont val="Arial Narrow"/>
        <family val="2"/>
      </rPr>
      <t xml:space="preserve">
Þær upplýsingar sem þarf að skrá eru valdar í samræmi við loftslagsyfirlýsingu Festu og Reykjavíkurborgar. Til að meta losun gróðurhúsalofttegunda þarf að skilgreina umfangið sem fyrirtækið er tilbúið til. Frjálst er að sleppa mælikvörðum en mælst er til þess að fyrirtæki uppfylli a.m.k. umfang 1 og skrái magn úrgangs. 
</t>
    </r>
  </si>
  <si>
    <r>
      <rPr>
        <b/>
        <sz val="12"/>
        <rFont val="Arial Narrow"/>
        <family val="2"/>
      </rPr>
      <t>Hvað þýða umfang 1, 2 og 3? Hvar get ég fengið nánari upplýsingar?</t>
    </r>
    <r>
      <rPr>
        <sz val="12"/>
        <rFont val="Arial Narrow"/>
        <family val="2"/>
      </rPr>
      <t xml:space="preserve">
Gott er að byrja á því að skoða skýringarmyndina hér fyrir neðan.  "Umfang 1" segir til um beina losun vegna eigin starfsemi s.s. vegna flutnings eða ferða á eiginbílum og losun vegna framleiðsluferils. "Umfang 2" á við óbeina losun vegna hitunar og rafmagns. "Umfang 3" er óbein losun sem á sér stað utan fyrirtæksins, s.s aðkeyptur flutningur, flugferðir starfsmanna, losun vegna úrgangs og vegna ferða starfsmanna til og frá vinnu.  "Úrgangur" á við um magn úrgangs en ekki losun frá honum. Nákvæm úttekt og sundurliðun á mismunandi umfangi má finna á vefsíðunni www. ghgprotocol.org</t>
    </r>
  </si>
  <si>
    <r>
      <rPr>
        <b/>
        <sz val="14"/>
        <rFont val="Arial Narrow"/>
        <family val="2"/>
      </rPr>
      <t>Hvernig skráum við inn í skjalið?</t>
    </r>
    <r>
      <rPr>
        <sz val="12"/>
        <rFont val="Arial Narrow"/>
        <family val="2"/>
      </rPr>
      <t xml:space="preserve">
Skráning fer fram flipanum "skráning, forsendur og reiknivélar". Losun er skráð í CO</t>
    </r>
    <r>
      <rPr>
        <vertAlign val="subscript"/>
        <sz val="12"/>
        <rFont val="Arial Narrow"/>
        <family val="2"/>
      </rPr>
      <t>2</t>
    </r>
    <r>
      <rPr>
        <sz val="12"/>
        <rFont val="Arial Narrow"/>
        <family val="2"/>
      </rPr>
      <t xml:space="preserve"> tonn ígildi inn í umfang 1, 2 og 3. Úrgangsmagn er einnig skráð. Ef ætlunin er að reikna út losun og/eða úrgangsmagn pr einingu er hægt að skrá það inn í töflu neðst í skjalinu. Neðst í flipanum finna vefslóðir, reiknivélar og þær forsendur sem taka þarf tillit til. 
</t>
    </r>
    <r>
      <rPr>
        <b/>
        <sz val="11"/>
        <rFont val="Georgia"/>
        <family val="1"/>
      </rPr>
      <t/>
    </r>
  </si>
  <si>
    <t>(setja inn TEXTA hér, t.d. stöðugildi, þyngd/magn/rúmmál vöru)</t>
  </si>
  <si>
    <t>Önnur óbein losun (ílag)</t>
  </si>
  <si>
    <t>Önnur óbein losun (frálag)</t>
  </si>
  <si>
    <t>Heildar losun gróðurhúsalofttegunda - Umfang 1, 2 og 3</t>
  </si>
  <si>
    <t xml:space="preserve">Losun GHL frá starfssemi </t>
  </si>
  <si>
    <t xml:space="preserve">Losun GHL vegna aksturs  </t>
  </si>
  <si>
    <t>Heildarlosun GHL  (umfang 1,2 og 3)</t>
  </si>
  <si>
    <t>*Eining fyrirtækisins er:</t>
  </si>
  <si>
    <t>Binding (skógrækt, landgræðsla, endurheimt votlendis o.fl.)</t>
  </si>
  <si>
    <t>Niðurstaða</t>
  </si>
  <si>
    <t xml:space="preserve">Markmið  </t>
  </si>
  <si>
    <t xml:space="preserve">Öll losun/binding er í einingunni </t>
  </si>
  <si>
    <r>
      <t>Losun CO</t>
    </r>
    <r>
      <rPr>
        <vertAlign val="subscript"/>
        <sz val="11"/>
        <color theme="0"/>
        <rFont val="Arial Narrow"/>
        <family val="2"/>
      </rPr>
      <t>2</t>
    </r>
    <r>
      <rPr>
        <sz val="11"/>
        <color theme="0"/>
        <rFont val="Arial Narrow"/>
        <family val="2"/>
      </rPr>
      <t xml:space="preserve"> vegna varmanotkunar</t>
    </r>
  </si>
  <si>
    <t>Losun vegna flugs starsmanna innanlands</t>
  </si>
  <si>
    <t>Losun vegna flugs starfsmanna erlendis</t>
  </si>
  <si>
    <t>Hlutfallsleg heildarlosun (á einingu)</t>
  </si>
  <si>
    <t>Hlutfallsleg heildarlosun vegna orkunotkunar (á einingu)</t>
  </si>
  <si>
    <t>Hlutfallsleg heildarlosun vegna beinnar losunar (á einingu)*</t>
  </si>
  <si>
    <t>Frávik frá markmiði</t>
  </si>
  <si>
    <t>Hlutfallsleg óbein heildarlosun fyrir utan orkunotkun (á einingu)</t>
  </si>
  <si>
    <r>
      <t>[tonn CO</t>
    </r>
    <r>
      <rPr>
        <b/>
        <vertAlign val="subscript"/>
        <sz val="14"/>
        <color theme="0"/>
        <rFont val="Arial Narrow"/>
        <family val="2"/>
      </rPr>
      <t>2</t>
    </r>
    <r>
      <rPr>
        <b/>
        <sz val="14"/>
        <color theme="0"/>
        <rFont val="Arial Narrow"/>
        <family val="2"/>
      </rPr>
      <t xml:space="preserve"> ígildi] nema úrgangur</t>
    </r>
  </si>
  <si>
    <t>Flokkaður úrgangur (tonn)</t>
  </si>
  <si>
    <t>Óflokkaður úrgangur (tonn)</t>
  </si>
  <si>
    <t>Heildarmagn úrgangs (tonn)</t>
  </si>
  <si>
    <t>Hlutfallslegt heildarmagn úrgangs (tonn á einingu)</t>
  </si>
  <si>
    <t>Frávik frá 2030 markmiði</t>
  </si>
  <si>
    <t>* Eining fyrirtækisins er á flipanum: Forsendur og reiknivélar</t>
  </si>
  <si>
    <t>kg CO2</t>
  </si>
  <si>
    <t>Hér er m.a. hægt að byggja á ferðamátakönnun eða skráningu starfsmanna og lengd ferða.  Útblástur bíla má finna á vef samgöngustofu: http://www.samgongustofa.is/umferd/okutaeki/okutaekjaskra/uppfletting/</t>
  </si>
  <si>
    <t>Dags:13.6.2016</t>
  </si>
  <si>
    <r>
      <rPr>
        <b/>
        <sz val="14"/>
        <rFont val="Arial Narrow"/>
        <family val="2"/>
      </rPr>
      <t xml:space="preserve">Hvaðan kemur skjalið?   </t>
    </r>
    <r>
      <rPr>
        <sz val="14"/>
        <rFont val="Arial Narrow"/>
        <family val="2"/>
      </rPr>
      <t xml:space="preserve">    </t>
    </r>
    <r>
      <rPr>
        <sz val="12"/>
        <rFont val="Arial Narrow"/>
        <family val="2"/>
      </rPr>
      <t xml:space="preserve">                                                                  Skjalið er til að koma til móts við óskir fyrirtækja og stofanana sem höfðu undirritað yfirlýsingu Festu og Reykjavíkurborgar um loftslagsmál. Óskað var eftir sameiginlegu sniðmáti sem fyrirtæki og stofnanir gætu nýtt til að setja inn markmið og fylgjast með eftirfylgni þeirra. Vinnuhópur á vegum Festu tók að sér að laga skjalið að kröfum loftslagsyfirlýsingarinnar en það voru Eva Yngvadóttir frá verkfræðistofunni Eflu, Marta Rós Karlsdóttir frá Orku Náttúrunnar, Sigurpáll Ingibergsson frá Vínbúðunum og Ketill Berg Magnússon frá Festu. Hrönn Hrafnsdóttir og Þórhildur Ósk Halldórsdóttir frá Reykjavíkurborg unnu einnig að skjalinu, auk þess sem Snjólaug Ólafsdóttir, umhverfisverkfræðingur hélt utan um lokavinnsluna. </t>
    </r>
  </si>
  <si>
    <r>
      <rPr>
        <b/>
        <sz val="14"/>
        <rFont val="Arial Narrow"/>
        <family val="2"/>
      </rPr>
      <t xml:space="preserve">Útgáfa 1 og þróun skjalsins   </t>
    </r>
    <r>
      <rPr>
        <sz val="14"/>
        <rFont val="Arial Narrow"/>
        <family val="2"/>
      </rPr>
      <t xml:space="preserve">    </t>
    </r>
    <r>
      <rPr>
        <sz val="12"/>
        <rFont val="Arial Narrow"/>
        <family val="2"/>
      </rPr>
      <t xml:space="preserve">                                                                  Við þróun skjalsins og uppbyggingu þess var leitað fanga á alþjóðlegum vettvangi. Ákveðið var að styðjast við aðferðafræði sem notuð er af fyrirtækjum og sveitarfélögum um allan heim og er opin öllum á vefsíðu Greenhouse Gas Protocol (www.ghgprotocol.com). Félagasamtökin World Resources Institute (WRI) og World Business Council for Sustainable Development (WBCSD) hafa um áratugaskeið unnið að því að byggja upp verkefnið til að gera fyrirtækjum, stjórnvöldum og umhverfisfélögum kleift að takast á við loftslagsbreytingar.Gert er ráð fyrir að skjalið muni þróast eftir því sem þekking á verkefninu eykst. Allar breytingar verða skráðar sérstaklega og ný tölusett útgáfa sett á vefsíðu Festu. Allar ábendingar um betrumbætur á skjalinu eru vel þegnar. </t>
    </r>
  </si>
  <si>
    <r>
      <rPr>
        <b/>
        <sz val="14"/>
        <rFont val="Arial Narrow"/>
        <family val="2"/>
      </rPr>
      <t xml:space="preserve">Get ég bætt við dálkum eða línum í skjalið?      </t>
    </r>
    <r>
      <rPr>
        <sz val="14"/>
        <rFont val="Arial Narrow"/>
        <family val="2"/>
      </rPr>
      <t xml:space="preserve">  </t>
    </r>
    <r>
      <rPr>
        <sz val="12"/>
        <rFont val="Arial Narrow"/>
        <family val="2"/>
      </rPr>
      <t xml:space="preserve">                                            Já, þú getur það með því að velja "Unprotect sheet" undir "Review" á stjórnborðinu efst. Mælst er til að skjalinu sé læst aftur þegar dálkum eða línum hefur verið bætt við. Með því er tryggt að útreikningar er liggja til grundvallar varðveitist. 
</t>
    </r>
    <r>
      <rPr>
        <sz val="14"/>
        <rFont val="Arial Narrow"/>
        <family val="2"/>
      </rPr>
      <t xml:space="preserve">
</t>
    </r>
    <r>
      <rPr>
        <b/>
        <sz val="14"/>
        <rFont val="Arial Narrow"/>
        <family val="2"/>
      </rPr>
      <t>Ef ég er með spurningar?</t>
    </r>
    <r>
      <rPr>
        <sz val="12"/>
        <rFont val="Arial Narrow"/>
        <family val="2"/>
      </rPr>
      <t xml:space="preserve">
Ef einhverjar spurningar vakna vinsamlegast leitið ráðgjafar. Hægt er að finna lista yfir ráðgjafa á vefsíðu Festu. </t>
    </r>
  </si>
  <si>
    <t>Kolefnissopr m.t.t. Bindingar</t>
  </si>
  <si>
    <t>Heildar kolefnisspor m.t.t. Bindingar</t>
  </si>
  <si>
    <t>Ef markmiðin eru á textaformi, þá má skrá þau hér að neðan og einnig má láta þau fylgja í PDF formi</t>
  </si>
  <si>
    <t>2.0</t>
  </si>
  <si>
    <t>Gerður er greinamunur á heildarlosun og losun m.t.t. Bindingar</t>
  </si>
  <si>
    <t>Nýr stuðull vegna raforkunotkunar notaður (uppfærður af UST).</t>
  </si>
  <si>
    <t>Losun vegna fráveitu</t>
  </si>
  <si>
    <t>Losun vegna neysluvatns</t>
  </si>
  <si>
    <t xml:space="preserve">Forsendur </t>
  </si>
  <si>
    <t>Binding CO2</t>
  </si>
  <si>
    <t>Tala</t>
  </si>
  <si>
    <t>Eining</t>
  </si>
  <si>
    <t>Forsendur</t>
  </si>
  <si>
    <r>
      <t xml:space="preserve">Fengið út með því að deila bindingu CO2/ha í fjöldi trjáa í skógrækt/ha (3100/9,9=313). Gróðursetja þarf </t>
    </r>
    <r>
      <rPr>
        <b/>
        <sz val="12"/>
        <color theme="1"/>
        <rFont val="Arial Narrow"/>
        <family val="2"/>
      </rPr>
      <t>313 tré til þess að binda að meðaltali á ári 1 tonn af CO</t>
    </r>
    <r>
      <rPr>
        <b/>
        <vertAlign val="subscript"/>
        <sz val="12"/>
        <color theme="1"/>
        <rFont val="Arial Narrow"/>
        <family val="2"/>
      </rPr>
      <t xml:space="preserve">2 </t>
    </r>
    <r>
      <rPr>
        <b/>
        <sz val="12"/>
        <color theme="1"/>
        <rFont val="Arial Narrow"/>
        <family val="2"/>
      </rPr>
      <t>yfir ævilengd skógarins</t>
    </r>
    <r>
      <rPr>
        <sz val="12"/>
        <color theme="1"/>
        <rFont val="Arial Narrow"/>
        <family val="2"/>
      </rPr>
      <t xml:space="preserve"> (sem er um 60 ár á Íslandi) Binding er mjög mismunandi eftir aldri og samsetningu skógarins. </t>
    </r>
  </si>
  <si>
    <t>Rafmagn</t>
  </si>
  <si>
    <t>Heitt vatn</t>
  </si>
  <si>
    <t>Akstur</t>
  </si>
  <si>
    <t>Flug</t>
  </si>
  <si>
    <t>kg/CO2 / t/CO2</t>
  </si>
  <si>
    <t xml:space="preserve">Vegalengd flugferða </t>
  </si>
  <si>
    <t>km</t>
  </si>
  <si>
    <t>Ef upplýsingar fást ekki frá flugrekenda er mælt með því að nota reiknivél Alþjóða flugmálastofnunarinnar (ICAO) sem má nálgast hér: https://www.icao.int/ENVIRONMENTAL-PROTECTION/CarbonOffset/Pages/default.aspx</t>
  </si>
  <si>
    <t>Losun per farþegar til AEY og EGS er 0,04 tonn af CO2 og 0,03 tonn á farþegar til IFJ. Þetta eru tölur per legg. (upplýsingar frá Flugfélagi Íslands).</t>
  </si>
  <si>
    <t>Úrgangur</t>
  </si>
  <si>
    <t>Annað</t>
  </si>
  <si>
    <t>Notkun dísels [lítar]:</t>
  </si>
  <si>
    <t>Notkun bensíns [lítrar]:</t>
  </si>
  <si>
    <t>Útblástur</t>
  </si>
  <si>
    <t>kg CO2í</t>
  </si>
  <si>
    <t xml:space="preserve">Athugasemd </t>
  </si>
  <si>
    <t>Sé verið að reikna aftur í tíman má nota eldri stuðla: 2015: 10,1 g/kWh, 2014: 11,8 g/kWh, 2013: 11 g/kWh</t>
  </si>
  <si>
    <t>Flutningur</t>
  </si>
  <si>
    <t>Athugasemd</t>
  </si>
  <si>
    <t xml:space="preserve">Losun CO2 vegna innanlandsflugs: </t>
  </si>
  <si>
    <t>Losun CO2 vegna flugferða erlendis</t>
  </si>
  <si>
    <t>Flutningur á sjó:</t>
  </si>
  <si>
    <t>Fjarlægð sem massi er fluttur [km]</t>
  </si>
  <si>
    <t>Flutningur á landi:</t>
  </si>
  <si>
    <t>Vegnalengd sem vara er flutt [km]</t>
  </si>
  <si>
    <t>Massi vöru sem flutt er á landi [tonn]</t>
  </si>
  <si>
    <t>Massi vöru sem flutt er á sjó [tonn]</t>
  </si>
  <si>
    <t>Fjöldi fluga Rvk-Egs (fram og til baka eru 2 flug)</t>
  </si>
  <si>
    <t>Fjöldi fluga Rvk-Ísafj (fram og til baka eru 2 flug)</t>
  </si>
  <si>
    <t>Orkustofnun reiknar alla losun vegna jarðhita á Íslandi alla inní losun vegna rafmagns. Unnið er að breytingum.</t>
  </si>
  <si>
    <t>Forsendur:</t>
  </si>
  <si>
    <t xml:space="preserve"> CO2 ígildi losuð úr lífrænum úrgangi til moltugerðar er fenginn úr National Inventory Report 2018, gefin út af Umhverfisstofnun. Stuðlar í kafla 7.3.3. fyrir CH4 og N2O eru umreiknaðir í CO2 ígildi.</t>
  </si>
  <si>
    <t>Stuðull fyrir losun frá lífrænu efni til moltugerðar uppfærður</t>
  </si>
  <si>
    <t>Fjöldi trjáa ræktuð</t>
  </si>
  <si>
    <t xml:space="preserve">Tegund trjáa, aldur og dreifing er mjög breytileg og er því hér um nálgun að ræða sem byggir á eftirfarandi forsendum: til að rækta sæmilega þéttan skóg er miðað við 2300 tré séu gróðursett að viðbættum 800 sem bætt er við vegna affalla á fyrstu árum skógræktar. Meðalbinding í trjágrjóðri á Íslandi er 8 tonn af CO2 á hektara og ár miðað við 60 ára vaxtarlotu. Einnig binst 0,5 tonn í jarðvegi og 1,3 tonn þegar tekið er tillit til landgerða. Samtals er þetta binding upp á 9,9 tonn af CO2/ha skóglendis. Heimild: Arnór Snorrason, Skógrækt ríkisins að Mógilsá.  </t>
  </si>
  <si>
    <t>Binding með skógrækt er fengin úr skjali Umhverfisstofnunar um Grænt bókhald (www.vinn.is)</t>
  </si>
  <si>
    <t>tonn CO2í/ári</t>
  </si>
  <si>
    <t>Rafmagnsnotkun Local based [kWst]</t>
  </si>
  <si>
    <t>Neysluvatn [m3] -  þjónustusvæði Veitna</t>
  </si>
  <si>
    <t>Umfang 1</t>
  </si>
  <si>
    <t>Bein losun. Eldsneyti á ökutæki fyrirtækis, losun frá iðnaðarferlum, rafstöðvum og fleira</t>
  </si>
  <si>
    <t>Umfang 2</t>
  </si>
  <si>
    <t>Losun vegna orkunotkunar þ.e. Rafmagn og húshitun</t>
  </si>
  <si>
    <t>Umfang 3</t>
  </si>
  <si>
    <t>Hér má skrá forsendur í kolefnis bókhaldi og aðferðafræði við útreikninga eftir atvikum. T.d. Hvernig losun vegna ferða starsmanna til og frá vinnu er reiknuð.</t>
  </si>
  <si>
    <t xml:space="preserve">Óbein losun. Þ.e. Losun vegna vara/þjónustu annarra til starfseminnar og losun vegna vöru og þjónustu starfseminnar. Til dæmis: flutningur vara til og frá starfsemi, ferðir starfsmanna til og frá vinnu, losun vegna meðhöndlunar úrgangs,  losun vegna ferða starfsmanna á vinnutíma með leigubílum og bílaleigubílum, losun vegna framleiðslu umbúða, losun vegna förgunarvöru frá neytanda.  </t>
  </si>
  <si>
    <t>Jarðvegur þarf að vera mjög lífrænn, a.m.k. 1 m á dýpt og vel framræstur fyrir endurheimt. Flátarmál endurheimts votlendis er metið með: http://eldri.ust.is/media/fraedsluefni/Leidbeiningar_um_roskun_-_endurheimt_votlendis.pdf en augljóssvæði s.s. þurrlendissvæði þarf að klippa frá. Heimild: Sunna Áskellsdóttir, Landgræðsla ríkissins</t>
  </si>
  <si>
    <t>Losunarstuðull fyrir magn CO2 í urðuðun úrgangs er tekinn úr LCA gagnabanka GaBi (meðaltalstala frá Frakklandi, Bretlandi, Finnlandi og Noregi, miðað við að 49% af CH4 losni í andrúmsloft en 51% gass er safnað). Skv. GHG Protocol skal m.a. nota meðaltalstölur úr LCA gagnagrunnum fyrir mat á losun frá förgun úrgangs (m.v. Average data method). Eingöngu er tekið tillit til þess kolefnis sem losnar við niðurbrot úrgangsins sem metan (CH4) auk þess sem losun frá rekstri urðunarstaðarins er meðtalin, þ.e. losun vegna notkunar á vélum og tækjum. Hægt er að fá tölur um magn úrgangs frá þjónustuaðila.</t>
  </si>
  <si>
    <t>Ef ekki fást upplýsingar frá flugrekanda er mælt með því að nota reiknivél Alþjóða flugmálastofnunarinnar (ICAO) sem má nálgast hér https://www.icao.int/ENVIRONMENTAL-PROTECTION/CarbonOffset/Pages/default.aspx eða nota samantekt Grænna skrefa í ríkisrekstri: graenskref.is/images/graenuskrefinexcel/2018_flug.xlsx  
Athugið að einingin í reiknivélinni er kg af CO2, en miðað er við tonn af CO2 í útreikningum græns bókhalds.</t>
  </si>
  <si>
    <t>Fjöldi fluga Rvk-Ak (fram og til baka eru 2 flug)</t>
  </si>
  <si>
    <t xml:space="preserve">Notkun </t>
  </si>
  <si>
    <t>Leigubílar [km]</t>
  </si>
  <si>
    <t>Bílaleigubílar (ekki á olíu fyrirtækis] [km]</t>
  </si>
  <si>
    <t>Passa að tvítelja ekki ef keypt er olía á vegum fyrirtækisins ef hún kemur í heildarsummu hér fyrir ofan</t>
  </si>
  <si>
    <t>Sett inn reiknivél fyrir leigubíla og bílaleigubíla</t>
  </si>
  <si>
    <t>Sett inn reiknivél fyrir innanlandsflug</t>
  </si>
  <si>
    <t>Heitavatnsnotkun [m3] - Veitur</t>
  </si>
  <si>
    <t>Ath. Ef ekki á þjónustusvæði Veitna hafa þá samband við þjónustuaðila. https://www.veitur.is/kolefnisspor</t>
  </si>
  <si>
    <t>Úrgangur til urðunar [kg]</t>
  </si>
  <si>
    <t>Lífrænt efni til moltugerðar [kg]</t>
  </si>
  <si>
    <t xml:space="preserve">Massi </t>
  </si>
  <si>
    <t xml:space="preserve">kg CO2í </t>
  </si>
  <si>
    <t>Athugið að hér er aðeins um að ræða stuðul fyrir þjónustusvæði Veitna. Þeim aðilum sem ekki eru á þeirra þjónustusvæði er bent að hafa samband við sinn þjónustuaðila.</t>
  </si>
  <si>
    <t>Fjöldi hektara af votlendi endurheimtir [ha]</t>
  </si>
  <si>
    <t>Fjöldi hektara ræktaðir (miðað við 3100 tré á hektara) [ha]</t>
  </si>
  <si>
    <t>tonn CO2í</t>
  </si>
  <si>
    <t>Breyting í kg CO2Í í tonn CO2í [kg]</t>
  </si>
  <si>
    <t xml:space="preserve">Sett hér til að breyta niðurstöðum úr reiknivélum áður en þær eru skráðar í skráningarflipann sem er í tonnum CO2Í </t>
  </si>
  <si>
    <t>Eftirfarandi upplýsingar eru teknar saman fyrir loftslagshóp Festu af Kevin Dillman og Snorra Jökli Egilssyni, sérfræðingum í umhverfisgreiningum hjá OR samstæðu.</t>
  </si>
  <si>
    <t>Aðferðir við útreikning á umfangi 2</t>
  </si>
  <si>
    <t xml:space="preserve">Þar sem upplýsingar um umhverfisáhrif orkuframleiðslu geta verið takmarkaðar þá voru þróaðar tvær aðferðir til að reikna umfang 2 í GHG protocol. </t>
  </si>
  <si>
    <t>1, Staðbundin nálgun (location based)</t>
  </si>
  <si>
    <t xml:space="preserve">Í löndum þar sem engar upplýsingar eru að fá frá orkuframleiðanda er staðbundin nálgun (location based) notuð þar sem hún staðlast við það svæði sem þú ert á. Svæði eru í flestum tilfellum skilgreind sem lönd en flest lönd birta meðal-kolefnisútblástur orkuframleiðslu í landinu, á forminu gCO2/kWh. </t>
  </si>
  <si>
    <t>Fyrir Ísland er hægt að finna þennan vísi hjá umhverfisstofnun (bls 39).</t>
  </si>
  <si>
    <t xml:space="preserve">2. Markaðsnálgun (market based) </t>
  </si>
  <si>
    <t xml:space="preserve">Þegar kaupandi hefur aðgang að upplýsingum um CO2 losun frá þeim framleiðanda sem hann er í viðskiptum við (á forminu gCO2/kWh) þá er einnig hægt að nota markaðsnálgun. Orkuframleiðendur á Íslandi birta þessar upplýsingar oftar en ekki – t.d. þá birtir Orkuveitu Reykjavíkur þessar tölur í umhverfisuppgjöri (3. og 4. lína undir "Kolefnisvísar"). </t>
  </si>
  <si>
    <t>Lykilatriði til að hafa í huga</t>
  </si>
  <si>
    <r>
      <t>·</t>
    </r>
    <r>
      <rPr>
        <sz val="7"/>
        <color theme="1"/>
        <rFont val="Times New Roman"/>
        <family val="1"/>
      </rPr>
      <t xml:space="preserve">        </t>
    </r>
    <r>
      <rPr>
        <sz val="11"/>
        <color theme="1"/>
        <rFont val="Times New Roman"/>
        <family val="1"/>
      </rPr>
      <t>Hægt er að segja að munurinn á þessum tveimur aðferðum sé eftirfarandi:</t>
    </r>
  </si>
  <si>
    <r>
      <t>o</t>
    </r>
    <r>
      <rPr>
        <sz val="7"/>
        <color theme="1"/>
        <rFont val="Times New Roman"/>
        <family val="1"/>
      </rPr>
      <t xml:space="preserve">   </t>
    </r>
    <r>
      <rPr>
        <sz val="11"/>
        <color theme="1"/>
        <rFont val="Times New Roman"/>
        <family val="1"/>
      </rPr>
      <t>Staðbundin nálgun notar meðalkolefnisvísi landsins sem þú ert í á meðan markaðsnálgun notar kolefnisvísi frá þeim framleiðanda sem þú kaupir frá.</t>
    </r>
  </si>
  <si>
    <r>
      <t>·</t>
    </r>
    <r>
      <rPr>
        <sz val="7"/>
        <color theme="1"/>
        <rFont val="Times New Roman"/>
        <family val="1"/>
      </rPr>
      <t xml:space="preserve">        </t>
    </r>
    <r>
      <rPr>
        <sz val="11"/>
        <color theme="1"/>
        <rFont val="Times New Roman"/>
        <family val="1"/>
      </rPr>
      <t xml:space="preserve">Samkvæmt GHG protocol skal birta niðurstöður í umfangi 2 með bæði staðbundni- og markaðsnálgun. Ef ekki er hægt að nota markaðsnálgun vegna upplýsingaleysis, nægir að nota aðeins staðbundna nálgun. </t>
    </r>
  </si>
  <si>
    <r>
      <t>·</t>
    </r>
    <r>
      <rPr>
        <sz val="7"/>
        <color theme="1"/>
        <rFont val="Times New Roman"/>
        <family val="1"/>
      </rPr>
      <t xml:space="preserve">        </t>
    </r>
    <r>
      <rPr>
        <sz val="11"/>
        <color theme="1"/>
        <rFont val="Times New Roman"/>
        <family val="1"/>
      </rPr>
      <t>Þegar framleiðandi sem þú ert í viðskiptum við byrjar að selja upprunaábyrgðir þá skal huga að eftirfarandi:</t>
    </r>
  </si>
  <si>
    <r>
      <t>o</t>
    </r>
    <r>
      <rPr>
        <sz val="7"/>
        <color theme="1"/>
        <rFont val="Times New Roman"/>
        <family val="1"/>
      </rPr>
      <t xml:space="preserve">   </t>
    </r>
    <r>
      <rPr>
        <sz val="11"/>
        <color theme="1"/>
        <rFont val="Times New Roman"/>
        <family val="1"/>
      </rPr>
      <t xml:space="preserve">Upprunaábyrgðir hafa </t>
    </r>
    <r>
      <rPr>
        <u/>
        <sz val="11"/>
        <color theme="1"/>
        <rFont val="Times New Roman"/>
        <family val="1"/>
      </rPr>
      <t>engin</t>
    </r>
    <r>
      <rPr>
        <sz val="11"/>
        <color theme="1"/>
        <rFont val="Times New Roman"/>
        <family val="1"/>
      </rPr>
      <t xml:space="preserve"> áhrif á staðbundna nálgun</t>
    </r>
  </si>
  <si>
    <t xml:space="preserve">o   Upprunaábyrgðir breyta markaðsnálgun þar sem þær breyta kolefnisvísi framleiðandans. Ef framleiðandinn þinn selur upprunábyrgðir en kaupir ekki upprunaábyrgðina til baka fyrir þig sem viðskiptavin, skal nota kolefnisvísa orkustofnunar út frá uppruna. </t>
  </si>
  <si>
    <r>
      <t>o</t>
    </r>
    <r>
      <rPr>
        <sz val="7"/>
        <color theme="1"/>
        <rFont val="Times New Roman"/>
        <family val="1"/>
      </rPr>
      <t xml:space="preserve">   </t>
    </r>
    <r>
      <rPr>
        <sz val="11"/>
        <color theme="1"/>
        <rFont val="Times New Roman"/>
        <family val="1"/>
      </rPr>
      <t xml:space="preserve">Ef keypt er upprunaábyrgð fyrir þig þá er kolefnisvísir rafmagnsins orðinn </t>
    </r>
    <r>
      <rPr>
        <u/>
        <sz val="11"/>
        <color theme="1"/>
        <rFont val="Times New Roman"/>
        <family val="1"/>
      </rPr>
      <t>núll</t>
    </r>
    <r>
      <rPr>
        <sz val="11"/>
        <color theme="1"/>
        <rFont val="Times New Roman"/>
        <family val="1"/>
      </rPr>
      <t>.</t>
    </r>
  </si>
  <si>
    <t>Rafmagnsnotkun - Marked based [kWst]</t>
  </si>
  <si>
    <t xml:space="preserve">Sölufyrirtæki sem ekki afskrá upprunaábyrgðir eða sambærilegar afurðir skulu gefa út staðlaða yfirlýsingu. Orkustofnun hefur reiknað út uppruna raforku fyrir árið 2017 sem er birt í staðlaðri yfirlýsingu.  https://orkustofnun.is/yfirflokkur/raforkunotandinn/uppruni-raforku/uppruni-raforku-2017/ </t>
  </si>
  <si>
    <r>
      <t>Losun CO</t>
    </r>
    <r>
      <rPr>
        <vertAlign val="subscript"/>
        <sz val="11"/>
        <color theme="0"/>
        <rFont val="Arial Narrow"/>
        <family val="2"/>
      </rPr>
      <t>2</t>
    </r>
    <r>
      <rPr>
        <sz val="11"/>
        <color theme="0"/>
        <rFont val="Arial Narrow"/>
        <family val="2"/>
      </rPr>
      <t xml:space="preserve"> vegna raforkunotkunar</t>
    </r>
    <r>
      <rPr>
        <sz val="12"/>
        <color theme="0"/>
        <rFont val="Arial Narrow"/>
        <family val="2"/>
      </rPr>
      <t xml:space="preserve"> (local based)</t>
    </r>
  </si>
  <si>
    <r>
      <t>Losun CO</t>
    </r>
    <r>
      <rPr>
        <vertAlign val="subscript"/>
        <sz val="11"/>
        <color theme="0"/>
        <rFont val="Arial Narrow"/>
        <family val="2"/>
      </rPr>
      <t>2</t>
    </r>
    <r>
      <rPr>
        <sz val="11"/>
        <color theme="0"/>
        <rFont val="Arial Narrow"/>
        <family val="2"/>
      </rPr>
      <t xml:space="preserve"> vegna raforkunotkunar</t>
    </r>
    <r>
      <rPr>
        <sz val="12"/>
        <color theme="0"/>
        <rFont val="Arial Narrow"/>
        <family val="2"/>
      </rPr>
      <t xml:space="preserve"> (marked based)</t>
    </r>
  </si>
  <si>
    <t>Hér er dæmi um stuðul (tekinn frá meðaleyðslu íslenska bílaflotans) en mælt er með að hver fái yfirlit yfir losun frá sínum þjónustuaðila</t>
  </si>
  <si>
    <t>Útblástur á tonnkm frá Samskipum. Stuðullinn notaður hér (112,7 g/tonnkm) er fyrir 2017. Sé verið að reikna aftur í tímann var stuðullinn 2016: 121 g/tonnkm og 2015: 124 g/tonnkm (https://www.samskip.is/media/skjol-/NM86559-Samfe%CC%81lagsa%CC%81byrgd-a%CC%81rangur-i%CC%81-a%CC%81rslok-2017-B.pdf)</t>
  </si>
  <si>
    <t xml:space="preserve">Útblástur á tonnkm fenginn hjá reiknivél Eimskips, þar má einnig finna aðra reiknimöguleika út frá öðru en massa: https://carboncalculator.klappir.io/?language=is. Fyrir flutninga á sjó með Samskip sjá: https://www.samskip.is/media/skjol-/NM86559-Samfe%CC%81lagsa%CC%81byrgd-a%CC%81rangur-i%CC%81-a%CC%81rslok-2017-B.pdf </t>
  </si>
  <si>
    <t>Flipi með upplýsingum um local og marked based grid settur inn</t>
  </si>
  <si>
    <t>Bætt við reiknivél fyrir notkun á heitu vatni á svæði veitna</t>
  </si>
  <si>
    <t xml:space="preserve">Stuðlar fyrir útblástur vegna eldsneytisnotkunnar uppfærðir </t>
  </si>
  <si>
    <t>Settar inn upplýsingar fyrir utanlandsflug</t>
  </si>
  <si>
    <t xml:space="preserve">Losun vegna neysluvatns á svæði Veitna bætt við fyrir umfang 3 </t>
  </si>
  <si>
    <t>Reiknivél sem breytir kg CO2í í tonn sett inn</t>
  </si>
  <si>
    <t>Forsendur á bindingu vegna skógræktar uppfærðar</t>
  </si>
  <si>
    <t>Farið var yfir stuðla og bætt við reiknivélum og upplýsingum til að auðvelda reikninga yfir í CO2í</t>
  </si>
  <si>
    <t xml:space="preserve">Handvirk reiknivél vegna flutninga á sjó bætt við </t>
  </si>
  <si>
    <t>Handvirk reiknivél vegna flutninga á landi bætt við</t>
  </si>
  <si>
    <t>Bætt við reiknivél vegna bindingar með endurheimt votlendis</t>
  </si>
  <si>
    <t>Hlutfallsleg heildarlosun m.t.t. bindingar (á einingu)</t>
  </si>
  <si>
    <t>Ferðir starfsmanna til og frá vinnu</t>
  </si>
  <si>
    <t xml:space="preserve">Við bruna á 1 lítra af bensíni losnar 2,31 kg CO2. Skv. Greenhouse Gas Protocol og fleiri. </t>
  </si>
  <si>
    <t xml:space="preserve">Við bruna á 1 lítra af dísel olíu losnar 2,68 kg CO2. Skv. Greenhouse Gas Protocol og fleiri. </t>
  </si>
  <si>
    <t>Gerður greinamunur á local based og marked based grid skráningu á umfangi 2</t>
  </si>
  <si>
    <t>Reiknivélar bæði fyrir local og marked based grid orku</t>
  </si>
  <si>
    <t>Heildarlosun vegna orkunotkunar**</t>
  </si>
  <si>
    <t>** Athugið að heildar útblástur vegna orkunotkunar miðast við local based grid, sé aðeins marked based grid notað þarf að vera viss um að það sé rétt talið með</t>
  </si>
  <si>
    <t xml:space="preserve">Stuðull í reiknvél er frá árinu 2016 (NIR 2018, UST). Þeir sem nota þjónustu OR geta nálgast annan stuðul þeirra hér: https://www.veitur.is/kolefnisspor. Þar sem Ísland tekur þátt í viðskiptaheimildakerfinu með upprunavottorð raforku þá þurfa íslenskir aðilar að vera með tvöfallt bókhald undir Umfangi 2: Location - based sem byggir á landsmeðaltalinu og Market based sem byggir á upprunavottorðum (grænum skírteinum). </t>
  </si>
  <si>
    <r>
      <t xml:space="preserve">Loftslagsmarkmið </t>
    </r>
    <r>
      <rPr>
        <sz val="26"/>
        <color theme="5" tint="-0.249977111117893"/>
        <rFont val="Arial"/>
        <family val="2"/>
      </rPr>
      <t>útgáfa 2.0</t>
    </r>
    <r>
      <rPr>
        <sz val="12"/>
        <color theme="5" tint="-0.249977111117893"/>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</si>
</sst>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80" x14ac:knownFonts="1">
    <font>
      <sz val="11"/>
      <color theme="1"/>
      <name val="Constantia"/>
      <family val="2"/>
      <scheme val="minor"/>
    </font>
    <font>
      <b/>
      <sz val="16"/>
      <color rgb="FF4F81BD"/>
      <name val="Constantia"/>
      <family val="2"/>
      <scheme val="minor"/>
    </font>
    <font>
      <sz val="11"/>
      <color theme="4" tint="-0.249977111117893"/>
      <name val="Constantia"/>
      <family val="2"/>
      <scheme val="minor"/>
    </font>
    <font>
      <sz val="9"/>
      <color indexed="81"/>
      <name val="Tahoma"/>
      <family val="2"/>
    </font>
    <font>
      <sz val="11"/>
      <color theme="1"/>
      <name val="Symbol"/>
      <family val="1"/>
      <charset val="2"/>
    </font>
    <font>
      <sz val="11"/>
      <color theme="1"/>
      <name val="Constantia"/>
      <family val="2"/>
      <scheme val="minor"/>
    </font>
    <font>
      <sz val="11"/>
      <color theme="0"/>
      <name val="Constantia"/>
      <family val="2"/>
      <scheme val="minor"/>
    </font>
    <font>
      <b/>
      <sz val="11"/>
      <name val="Georgia"/>
      <family val="1"/>
    </font>
    <font>
      <sz val="11"/>
      <color theme="1" tint="0.499984740745262"/>
      <name val="Georgia"/>
      <family val="1"/>
    </font>
    <font>
      <b/>
      <sz val="28"/>
      <color theme="1"/>
      <name val="Georgia"/>
      <family val="1"/>
    </font>
    <font>
      <sz val="36"/>
      <color theme="1"/>
      <name val="Georgia"/>
      <family val="1"/>
    </font>
    <font>
      <u/>
      <sz val="11"/>
      <color theme="10"/>
      <name val="Constantia"/>
      <family val="2"/>
    </font>
    <font>
      <sz val="10"/>
      <name val="Arial"/>
      <family val="2"/>
    </font>
    <font>
      <b/>
      <sz val="11"/>
      <color theme="8" tint="0.79998168889431442"/>
      <name val="Constantia"/>
      <family val="1"/>
      <scheme val="minor"/>
    </font>
    <font>
      <sz val="14"/>
      <color theme="1"/>
      <name val="Arial Narrow"/>
      <family val="2"/>
    </font>
    <font>
      <sz val="14"/>
      <color theme="0"/>
      <name val="Arial Narrow"/>
      <family val="2"/>
    </font>
    <font>
      <sz val="11"/>
      <color theme="1"/>
      <name val="Arial Narrow"/>
      <family val="2"/>
    </font>
    <font>
      <sz val="36"/>
      <color theme="1" tint="4.9989318521683403E-2"/>
      <name val="Arial Narrow"/>
      <family val="2"/>
    </font>
    <font>
      <sz val="16"/>
      <color theme="1" tint="0.34998626667073579"/>
      <name val="Arial Narrow"/>
      <family val="2"/>
    </font>
    <font>
      <sz val="18"/>
      <color theme="1"/>
      <name val="Arial Narrow"/>
      <family val="2"/>
    </font>
    <font>
      <sz val="11"/>
      <color theme="1" tint="0.499984740745262"/>
      <name val="Arial Narrow"/>
      <family val="2"/>
    </font>
    <font>
      <b/>
      <sz val="28"/>
      <color theme="1"/>
      <name val="Arial Narrow"/>
      <family val="2"/>
    </font>
    <font>
      <b/>
      <sz val="18"/>
      <color theme="1" tint="0.499984740745262"/>
      <name val="Arial Narrow"/>
      <family val="2"/>
    </font>
    <font>
      <b/>
      <sz val="11"/>
      <color theme="1"/>
      <name val="Arial Narrow"/>
      <family val="2"/>
    </font>
    <font>
      <sz val="11"/>
      <name val="Arial Narrow"/>
      <family val="2"/>
    </font>
    <font>
      <sz val="14"/>
      <color theme="1" tint="0.34998626667073579"/>
      <name val="Arial Narrow"/>
      <family val="2"/>
    </font>
    <font>
      <sz val="22"/>
      <color theme="0"/>
      <name val="Arial Narrow"/>
      <family val="2"/>
    </font>
    <font>
      <sz val="24"/>
      <color theme="0"/>
      <name val="Arial Narrow"/>
      <family val="2"/>
    </font>
    <font>
      <sz val="11"/>
      <color indexed="81"/>
      <name val="Tahoma"/>
      <family val="2"/>
    </font>
    <font>
      <b/>
      <sz val="11"/>
      <color theme="8" tint="0.79998168889431442"/>
      <name val="Arial Narrow"/>
      <family val="2"/>
    </font>
    <font>
      <sz val="24"/>
      <color theme="1"/>
      <name val="Constantia"/>
      <family val="2"/>
      <scheme val="minor"/>
    </font>
    <font>
      <sz val="12"/>
      <color indexed="81"/>
      <name val="Tahoma"/>
      <family val="2"/>
    </font>
    <font>
      <sz val="11"/>
      <color theme="4" tint="-0.249977111117893"/>
      <name val="Arial Narrow"/>
      <family val="2"/>
    </font>
    <font>
      <b/>
      <sz val="16"/>
      <color rgb="FF4F81BD"/>
      <name val="Arial Narrow"/>
      <family val="2"/>
    </font>
    <font>
      <sz val="24"/>
      <color theme="1"/>
      <name val="Arial Narrow"/>
      <family val="2"/>
    </font>
    <font>
      <sz val="12"/>
      <color theme="1"/>
      <name val="Arial Narrow"/>
      <family val="2"/>
    </font>
    <font>
      <i/>
      <sz val="18"/>
      <color theme="0" tint="-0.499984740745262"/>
      <name val="Arial Narrow"/>
      <family val="2"/>
    </font>
    <font>
      <sz val="11"/>
      <color rgb="FF333333"/>
      <name val="Arial Narrow"/>
      <family val="2"/>
    </font>
    <font>
      <sz val="12"/>
      <color theme="1"/>
      <name val="Constantia"/>
      <family val="2"/>
      <scheme val="minor"/>
    </font>
    <font>
      <sz val="12"/>
      <color theme="0"/>
      <name val="Arial Narrow"/>
      <family val="2"/>
    </font>
    <font>
      <sz val="12"/>
      <name val="Arial Narrow"/>
      <family val="2"/>
    </font>
    <font>
      <sz val="14"/>
      <name val="Arial Narrow"/>
      <family val="2"/>
    </font>
    <font>
      <b/>
      <sz val="14"/>
      <name val="Arial Narrow"/>
      <family val="2"/>
    </font>
    <font>
      <b/>
      <sz val="12"/>
      <color theme="0"/>
      <name val="Arial Narrow"/>
      <family val="2"/>
    </font>
    <font>
      <sz val="14"/>
      <color theme="0" tint="-0.499984740745262"/>
      <name val="Arial Narrow"/>
      <family val="2"/>
    </font>
    <font>
      <b/>
      <sz val="14"/>
      <color rgb="FFFF0000"/>
      <name val="Arial Narrow"/>
      <family val="2"/>
    </font>
    <font>
      <sz val="20"/>
      <name val="Arial Narrow"/>
      <family val="2"/>
    </font>
    <font>
      <u/>
      <sz val="11"/>
      <color theme="10"/>
      <name val="Constantia"/>
      <family val="2"/>
      <scheme val="minor"/>
    </font>
    <font>
      <u/>
      <sz val="11"/>
      <name val="Constantia"/>
      <family val="2"/>
      <scheme val="minor"/>
    </font>
    <font>
      <b/>
      <u/>
      <sz val="11"/>
      <color theme="1"/>
      <name val="Arial Narrow"/>
      <family val="2"/>
    </font>
    <font>
      <b/>
      <sz val="12"/>
      <name val="Arial Narrow"/>
      <family val="2"/>
    </font>
    <font>
      <vertAlign val="subscript"/>
      <sz val="12"/>
      <name val="Arial Narrow"/>
      <family val="2"/>
    </font>
    <font>
      <sz val="11"/>
      <color rgb="FFFF0000"/>
      <name val="Arial Narrow"/>
      <family val="2"/>
    </font>
    <font>
      <b/>
      <sz val="14"/>
      <color theme="0"/>
      <name val="Arial Narrow"/>
      <family val="2"/>
    </font>
    <font>
      <b/>
      <vertAlign val="subscript"/>
      <sz val="14"/>
      <color theme="0"/>
      <name val="Arial Narrow"/>
      <family val="2"/>
    </font>
    <font>
      <sz val="11"/>
      <color theme="0"/>
      <name val="Arial Narrow"/>
      <family val="2"/>
    </font>
    <font>
      <vertAlign val="subscript"/>
      <sz val="11"/>
      <color theme="0"/>
      <name val="Arial Narrow"/>
      <family val="2"/>
    </font>
    <font>
      <i/>
      <sz val="11"/>
      <color theme="0"/>
      <name val="Arial Narrow"/>
      <family val="2"/>
    </font>
    <font>
      <sz val="36"/>
      <color theme="5" tint="-0.249977111117893"/>
      <name val="Arial"/>
      <family val="2"/>
    </font>
    <font>
      <sz val="26"/>
      <color theme="5" tint="-0.249977111117893"/>
      <name val="Arial"/>
      <family val="2"/>
    </font>
    <font>
      <sz val="12"/>
      <color theme="5" tint="-0.249977111117893"/>
      <name val="Arial"/>
      <family val="2"/>
    </font>
    <font>
      <sz val="20"/>
      <color theme="5" tint="-0.249977111117893"/>
      <name val="Arial"/>
      <family val="2"/>
    </font>
    <font>
      <b/>
      <u/>
      <sz val="10"/>
      <color theme="1"/>
      <name val="Arial"/>
      <family val="2"/>
    </font>
    <font>
      <sz val="10"/>
      <color theme="1"/>
      <name val="Arial"/>
      <family val="2"/>
    </font>
    <font>
      <sz val="22"/>
      <color theme="1"/>
      <name val="Arial Narrow"/>
      <family val="2"/>
    </font>
    <font>
      <sz val="11"/>
      <color theme="1"/>
      <name val="Calibri"/>
      <family val="2"/>
    </font>
    <font>
      <b/>
      <sz val="12"/>
      <color theme="1"/>
      <name val="Arial Narrow"/>
      <family val="2"/>
    </font>
    <font>
      <sz val="11"/>
      <color rgb="FF1F497D"/>
      <name val="Calibri"/>
      <family val="2"/>
    </font>
    <font>
      <b/>
      <vertAlign val="subscript"/>
      <sz val="12"/>
      <color theme="1"/>
      <name val="Arial Narrow"/>
      <family val="2"/>
    </font>
    <font>
      <b/>
      <sz val="14"/>
      <color theme="1"/>
      <name val="Arial Narrow"/>
      <family val="2"/>
    </font>
    <font>
      <b/>
      <sz val="18"/>
      <color theme="1" tint="4.9989318521683403E-2"/>
      <name val="Arial Narrow"/>
      <family val="2"/>
    </font>
    <font>
      <sz val="18"/>
      <color theme="1" tint="0.34998626667073579"/>
      <name val="Arial Narrow"/>
      <family val="2"/>
    </font>
    <font>
      <sz val="11"/>
      <color theme="1"/>
      <name val="Times New Roman"/>
      <family val="1"/>
    </font>
    <font>
      <sz val="16"/>
      <color theme="1"/>
      <name val="Times New Roman"/>
      <family val="1"/>
    </font>
    <font>
      <u/>
      <sz val="12"/>
      <color theme="1"/>
      <name val="Times New Roman"/>
      <family val="1"/>
    </font>
    <font>
      <u/>
      <sz val="11"/>
      <color theme="1"/>
      <name val="Times New Roman"/>
      <family val="1"/>
    </font>
    <font>
      <sz val="7"/>
      <color theme="1"/>
      <name val="Times New Roman"/>
      <family val="1"/>
    </font>
    <font>
      <sz val="11"/>
      <color theme="1"/>
      <name val="Courier New"/>
      <family val="3"/>
    </font>
    <font>
      <u/>
      <sz val="11"/>
      <color theme="4" tint="-0.249977111117893"/>
      <name val="Constantia"/>
      <family val="2"/>
      <scheme val="minor"/>
    </font>
    <font>
      <u/>
      <sz val="11"/>
      <color rgb="FF993366"/>
      <name val="Constantia"/>
      <family val="2"/>
      <scheme val="minor"/>
    </font>
  </fonts>
  <fills count="22">
    <fill>
      <patternFill patternType="none"/>
    </fill>
    <fill>
      <patternFill patternType="gray125"/>
    </fill>
    <fill>
      <patternFill patternType="solid">
        <fgColor theme="8"/>
      </patternFill>
    </fill>
    <fill>
      <patternFill patternType="solid">
        <fgColor theme="8" tint="0.59999389629810485"/>
        <bgColor indexed="65"/>
      </patternFill>
    </fill>
    <fill>
      <patternFill patternType="solid">
        <fgColor theme="0"/>
        <bgColor indexed="64"/>
      </patternFill>
    </fill>
    <fill>
      <patternFill patternType="solid">
        <fgColor theme="9" tint="0.79998168889431442"/>
        <bgColor indexed="64"/>
      </patternFill>
    </fill>
    <fill>
      <patternFill patternType="solid">
        <fgColor theme="8" tint="0.79998168889431442"/>
        <bgColor indexed="65"/>
      </patternFill>
    </fill>
    <fill>
      <patternFill patternType="solid">
        <fgColor theme="8" tint="0.59999389629810485"/>
        <bgColor indexed="64"/>
      </patternFill>
    </fill>
    <fill>
      <patternFill patternType="solid">
        <fgColor theme="8" tint="-0.249977111117893"/>
        <bgColor indexed="64"/>
      </patternFill>
    </fill>
    <fill>
      <patternFill patternType="solid">
        <fgColor theme="0" tint="-0.14999847407452621"/>
        <bgColor indexed="64"/>
      </patternFill>
    </fill>
    <fill>
      <patternFill patternType="solid">
        <fgColor rgb="FFFFF0D1"/>
        <bgColor indexed="64"/>
      </patternFill>
    </fill>
    <fill>
      <patternFill patternType="solid">
        <fgColor theme="5"/>
        <bgColor indexed="64"/>
      </patternFill>
    </fill>
    <fill>
      <patternFill patternType="solid">
        <fgColor theme="5" tint="0.79998168889431442"/>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3"/>
        <bgColor indexed="64"/>
      </patternFill>
    </fill>
    <fill>
      <patternFill patternType="solid">
        <fgColor theme="0" tint="-0.34998626667073579"/>
        <bgColor indexed="64"/>
      </patternFill>
    </fill>
    <fill>
      <patternFill patternType="solid">
        <fgColor rgb="FFFF9966"/>
        <bgColor indexed="64"/>
      </patternFill>
    </fill>
    <fill>
      <patternFill patternType="solid">
        <fgColor rgb="FFCC0099"/>
        <bgColor indexed="64"/>
      </patternFill>
    </fill>
    <fill>
      <patternFill patternType="solid">
        <fgColor rgb="FFFF9900"/>
        <bgColor indexed="64"/>
      </patternFill>
    </fill>
    <fill>
      <patternFill patternType="solid">
        <fgColor rgb="FFFFCC99"/>
        <bgColor indexed="64"/>
      </patternFill>
    </fill>
  </fills>
  <borders count="92">
    <border>
      <left/>
      <right/>
      <top/>
      <bottom/>
      <diagonal/>
    </border>
    <border>
      <left/>
      <right style="thin">
        <color theme="0" tint="-0.34998626667073579"/>
      </right>
      <top/>
      <bottom/>
      <diagonal/>
    </border>
    <border>
      <left/>
      <right/>
      <top/>
      <bottom style="thin">
        <color theme="0" tint="-0.34998626667073579"/>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bottom style="thin">
        <color theme="0" tint="-0.14999847407452621"/>
      </bottom>
      <diagonal/>
    </border>
    <border>
      <left/>
      <right style="thin">
        <color theme="0" tint="-0.14999847407452621"/>
      </right>
      <top/>
      <bottom style="thin">
        <color theme="0" tint="-0.14999847407452621"/>
      </bottom>
      <diagonal/>
    </border>
    <border>
      <left/>
      <right style="thin">
        <color theme="0" tint="-0.14999847407452621"/>
      </right>
      <top/>
      <bottom/>
      <diagonal/>
    </border>
    <border>
      <left/>
      <right style="thin">
        <color theme="0" tint="-0.24994659260841701"/>
      </right>
      <top style="thin">
        <color theme="0" tint="-0.14999847407452621"/>
      </top>
      <bottom style="thin">
        <color theme="0" tint="-0.14999847407452621"/>
      </bottom>
      <diagonal/>
    </border>
    <border>
      <left style="thin">
        <color theme="0" tint="-0.24994659260841701"/>
      </left>
      <right style="thin">
        <color theme="0" tint="-0.24994659260841701"/>
      </right>
      <top style="thin">
        <color theme="0" tint="-4.9989318521683403E-2"/>
      </top>
      <bottom style="thin">
        <color theme="0" tint="-4.9989318521683403E-2"/>
      </bottom>
      <diagonal/>
    </border>
    <border>
      <left style="thin">
        <color theme="0" tint="-0.24994659260841701"/>
      </left>
      <right style="thin">
        <color theme="0" tint="-4.9989318521683403E-2"/>
      </right>
      <top style="thin">
        <color theme="0" tint="-4.9989318521683403E-2"/>
      </top>
      <bottom style="thin">
        <color theme="0" tint="-4.9989318521683403E-2"/>
      </bottom>
      <diagonal/>
    </border>
    <border>
      <left style="thin">
        <color theme="0" tint="-0.24994659260841701"/>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0.24994659260841701"/>
      </left>
      <right style="thin">
        <color theme="0" tint="-0.24994659260841701"/>
      </right>
      <top style="thin">
        <color theme="0" tint="-4.9989318521683403E-2"/>
      </top>
      <bottom/>
      <diagonal/>
    </border>
    <border>
      <left style="thin">
        <color theme="0" tint="-4.9989318521683403E-2"/>
      </left>
      <right style="thin">
        <color theme="0" tint="-0.24994659260841701"/>
      </right>
      <top style="thin">
        <color theme="0" tint="-0.14999847407452621"/>
      </top>
      <bottom style="thin">
        <color theme="0" tint="-0.14999847407452621"/>
      </bottom>
      <diagonal/>
    </border>
    <border>
      <left style="thin">
        <color theme="0" tint="-0.24994659260841701"/>
      </left>
      <right/>
      <top style="thin">
        <color theme="0" tint="-4.9989318521683403E-2"/>
      </top>
      <bottom/>
      <diagonal/>
    </border>
    <border>
      <left style="thin">
        <color theme="0" tint="-0.14999847407452621"/>
      </left>
      <right style="thin">
        <color theme="0" tint="-0.14999847407452621"/>
      </right>
      <top style="thin">
        <color theme="0" tint="-0.14999847407452621"/>
      </top>
      <bottom/>
      <diagonal/>
    </border>
    <border>
      <left/>
      <right/>
      <top style="thin">
        <color theme="0" tint="-4.9989318521683403E-2"/>
      </top>
      <bottom style="thin">
        <color theme="0" tint="-4.9989318521683403E-2"/>
      </bottom>
      <diagonal/>
    </border>
    <border>
      <left style="thin">
        <color theme="0" tint="-4.9989318521683403E-2"/>
      </left>
      <right style="thin">
        <color theme="0" tint="-0.24994659260841701"/>
      </right>
      <top/>
      <bottom/>
      <diagonal/>
    </border>
    <border>
      <left style="thin">
        <color theme="0" tint="-4.9989318521683403E-2"/>
      </left>
      <right style="thin">
        <color theme="0" tint="-0.24994659260841701"/>
      </right>
      <top style="thin">
        <color theme="0" tint="-0.14999847407452621"/>
      </top>
      <bottom/>
      <diagonal/>
    </border>
    <border>
      <left style="thin">
        <color theme="0" tint="-4.9989318521683403E-2"/>
      </left>
      <right style="thin">
        <color theme="0" tint="-0.24994659260841701"/>
      </right>
      <top/>
      <bottom style="thin">
        <color theme="0" tint="-0.14999847407452621"/>
      </bottom>
      <diagonal/>
    </border>
    <border>
      <left style="medium">
        <color theme="0" tint="-0.14999847407452621"/>
      </left>
      <right/>
      <top style="medium">
        <color theme="0" tint="-0.14999847407452621"/>
      </top>
      <bottom style="medium">
        <color theme="0" tint="-0.14999847407452621"/>
      </bottom>
      <diagonal/>
    </border>
    <border>
      <left/>
      <right/>
      <top style="medium">
        <color theme="0" tint="-0.14999847407452621"/>
      </top>
      <bottom style="medium">
        <color theme="0" tint="-0.14999847407452621"/>
      </bottom>
      <diagonal/>
    </border>
    <border>
      <left/>
      <right style="medium">
        <color theme="0" tint="-0.14999847407452621"/>
      </right>
      <top style="medium">
        <color theme="0" tint="-0.14999847407452621"/>
      </top>
      <bottom style="medium">
        <color theme="0" tint="-0.14999847407452621"/>
      </bottom>
      <diagonal/>
    </border>
    <border>
      <left/>
      <right/>
      <top style="thin">
        <color theme="0" tint="-0.249977111117893"/>
      </top>
      <bottom/>
      <diagonal/>
    </border>
    <border>
      <left style="medium">
        <color theme="0" tint="-0.14999847407452621"/>
      </left>
      <right/>
      <top style="medium">
        <color theme="0" tint="-0.14999847407452621"/>
      </top>
      <bottom/>
      <diagonal/>
    </border>
    <border>
      <left/>
      <right/>
      <top style="medium">
        <color theme="0" tint="-0.14999847407452621"/>
      </top>
      <bottom/>
      <diagonal/>
    </border>
    <border>
      <left/>
      <right style="medium">
        <color theme="0" tint="-0.14999847407452621"/>
      </right>
      <top style="medium">
        <color theme="0" tint="-0.14999847407452621"/>
      </top>
      <bottom/>
      <diagonal/>
    </border>
    <border>
      <left style="medium">
        <color theme="0" tint="-0.14999847407452621"/>
      </left>
      <right/>
      <top/>
      <bottom style="medium">
        <color theme="0" tint="-0.14999847407452621"/>
      </bottom>
      <diagonal/>
    </border>
    <border>
      <left/>
      <right/>
      <top/>
      <bottom style="medium">
        <color theme="0" tint="-0.14999847407452621"/>
      </bottom>
      <diagonal/>
    </border>
    <border>
      <left/>
      <right style="medium">
        <color theme="0" tint="-0.14999847407452621"/>
      </right>
      <top/>
      <bottom style="medium">
        <color theme="0" tint="-0.14999847407452621"/>
      </bottom>
      <diagonal/>
    </border>
    <border>
      <left style="thin">
        <color theme="0" tint="-0.249977111117893"/>
      </left>
      <right/>
      <top/>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4.9989318521683403E-2"/>
      </left>
      <right/>
      <top style="thin">
        <color theme="0" tint="-0.14999847407452621"/>
      </top>
      <bottom style="thin">
        <color theme="0" tint="-0.14999847407452621"/>
      </bottom>
      <diagonal/>
    </border>
    <border>
      <left style="thin">
        <color theme="0" tint="-0.24994659260841701"/>
      </left>
      <right/>
      <top/>
      <bottom/>
      <diagonal/>
    </border>
    <border>
      <left style="thin">
        <color theme="0" tint="-0.14999847407452621"/>
      </left>
      <right style="thin">
        <color theme="0" tint="-0.24994659260841701"/>
      </right>
      <top style="thin">
        <color theme="0" tint="-0.14999847407452621"/>
      </top>
      <bottom style="thin">
        <color theme="0" tint="-0.14999847407452621"/>
      </bottom>
      <diagonal/>
    </border>
    <border>
      <left style="thin">
        <color theme="0" tint="-4.9989318521683403E-2"/>
      </left>
      <right style="thin">
        <color theme="0" tint="-0.14999847407452621"/>
      </right>
      <top style="thin">
        <color theme="0" tint="-4.9989318521683403E-2"/>
      </top>
      <bottom style="thin">
        <color theme="0" tint="-4.9989318521683403E-2"/>
      </bottom>
      <diagonal/>
    </border>
    <border>
      <left style="thin">
        <color theme="0" tint="-4.9989318521683403E-2"/>
      </left>
      <right style="thin">
        <color theme="0" tint="-0.14999847407452621"/>
      </right>
      <top style="thin">
        <color theme="0" tint="-4.9989318521683403E-2"/>
      </top>
      <bottom style="thin">
        <color theme="0" tint="-0.14999847407452621"/>
      </bottom>
      <diagonal/>
    </border>
    <border>
      <left style="thin">
        <color theme="0" tint="-0.24994659260841701"/>
      </left>
      <right style="thin">
        <color theme="0" tint="-4.9989318521683403E-2"/>
      </right>
      <top style="thin">
        <color theme="0" tint="-4.9989318521683403E-2"/>
      </top>
      <bottom style="thin">
        <color theme="0" tint="-0.14999847407452621"/>
      </bottom>
      <diagonal/>
    </border>
    <border>
      <left/>
      <right/>
      <top style="thin">
        <color theme="0" tint="-4.9989318521683403E-2"/>
      </top>
      <bottom/>
      <diagonal/>
    </border>
    <border>
      <left style="thin">
        <color theme="0" tint="-4.9989318521683403E-2"/>
      </left>
      <right style="thin">
        <color theme="0" tint="-4.9989318521683403E-2"/>
      </right>
      <top style="thin">
        <color theme="0" tint="-0.14999847407452621"/>
      </top>
      <bottom style="thin">
        <color theme="0" tint="-0.14999847407452621"/>
      </bottom>
      <diagonal/>
    </border>
    <border>
      <left/>
      <right style="thin">
        <color theme="0" tint="-0.24994659260841701"/>
      </right>
      <top style="thin">
        <color theme="0" tint="-4.9989318521683403E-2"/>
      </top>
      <bottom/>
      <diagonal/>
    </border>
    <border>
      <left style="thin">
        <color theme="0" tint="-0.249977111117893"/>
      </left>
      <right/>
      <top style="thin">
        <color theme="0" tint="-0.249977111117893"/>
      </top>
      <bottom/>
      <diagonal/>
    </border>
    <border>
      <left style="thin">
        <color theme="0" tint="-0.24994659260841701"/>
      </left>
      <right/>
      <top style="thin">
        <color theme="0" tint="-0.14999847407452621"/>
      </top>
      <bottom style="thin">
        <color theme="0" tint="-0.14999847407452621"/>
      </bottom>
      <diagonal/>
    </border>
    <border>
      <left style="thin">
        <color theme="0" tint="-4.9989318521683403E-2"/>
      </left>
      <right style="thin">
        <color theme="0" tint="-0.24994659260841701"/>
      </right>
      <top style="thin">
        <color theme="0" tint="-0.249977111117893"/>
      </top>
      <bottom style="thin">
        <color theme="0" tint="-0.14999847407452621"/>
      </bottom>
      <diagonal/>
    </border>
    <border>
      <left/>
      <right style="thin">
        <color theme="0" tint="-0.24994659260841701"/>
      </right>
      <top style="thin">
        <color theme="0" tint="-0.14999847407452621"/>
      </top>
      <bottom/>
      <diagonal/>
    </border>
    <border>
      <left/>
      <right/>
      <top style="thin">
        <color theme="0" tint="-0.249977111117893"/>
      </top>
      <bottom style="double">
        <color theme="0" tint="-0.249977111117893"/>
      </bottom>
      <diagonal/>
    </border>
    <border>
      <left style="thin">
        <color theme="0" tint="-0.14999847407452621"/>
      </left>
      <right style="thin">
        <color theme="0" tint="-0.14999847407452621"/>
      </right>
      <top style="thin">
        <color theme="0" tint="-0.249977111117893"/>
      </top>
      <bottom style="double">
        <color theme="0" tint="-0.249977111117893"/>
      </bottom>
      <diagonal/>
    </border>
    <border>
      <left/>
      <right style="thin">
        <color theme="0" tint="-0.14999847407452621"/>
      </right>
      <top style="thin">
        <color theme="0" tint="-0.249977111117893"/>
      </top>
      <bottom style="double">
        <color theme="0" tint="-0.249977111117893"/>
      </bottom>
      <diagonal/>
    </border>
    <border>
      <left style="thin">
        <color theme="0" tint="-0.24994659260841701"/>
      </left>
      <right style="thin">
        <color theme="0" tint="-4.9989318521683403E-2"/>
      </right>
      <top style="thin">
        <color theme="0" tint="-4.9989318521683403E-2"/>
      </top>
      <bottom/>
      <diagonal/>
    </border>
    <border>
      <left style="thin">
        <color theme="0" tint="-4.9989318521683403E-2"/>
      </left>
      <right style="thin">
        <color theme="0" tint="-4.9989318521683403E-2"/>
      </right>
      <top style="thin">
        <color theme="0" tint="-0.14999847407452621"/>
      </top>
      <bottom/>
      <diagonal/>
    </border>
    <border>
      <left style="thin">
        <color theme="0" tint="-4.9989318521683403E-2"/>
      </left>
      <right style="thin">
        <color theme="0" tint="-0.14999847407452621"/>
      </right>
      <top style="thin">
        <color theme="0" tint="-4.9989318521683403E-2"/>
      </top>
      <bottom/>
      <diagonal/>
    </border>
    <border>
      <left style="thin">
        <color theme="0" tint="-4.9989318521683403E-2"/>
      </left>
      <right/>
      <top style="thin">
        <color theme="0" tint="-0.14999847407452621"/>
      </top>
      <bottom/>
      <diagonal/>
    </border>
    <border>
      <left style="thin">
        <color theme="0" tint="-0.24994659260841701"/>
      </left>
      <right style="thin">
        <color theme="0" tint="-0.14999847407452621"/>
      </right>
      <top style="thin">
        <color theme="0" tint="-4.9989318521683403E-2"/>
      </top>
      <bottom style="thin">
        <color theme="0" tint="-0.14999847407452621"/>
      </bottom>
      <diagonal/>
    </border>
    <border>
      <left style="thin">
        <color theme="0" tint="-0.24994659260841701"/>
      </left>
      <right style="thin">
        <color theme="0" tint="-0.24994659260841701"/>
      </right>
      <top/>
      <bottom style="thin">
        <color theme="0" tint="-0.14999847407452621"/>
      </bottom>
      <diagonal/>
    </border>
    <border>
      <left style="thin">
        <color theme="0" tint="-0.24994659260841701"/>
      </left>
      <right style="thin">
        <color theme="0" tint="-0.24994659260841701"/>
      </right>
      <top style="thin">
        <color theme="0" tint="-4.9989318521683403E-2"/>
      </top>
      <bottom style="thin">
        <color theme="0" tint="-0.14999847407452621"/>
      </bottom>
      <diagonal/>
    </border>
    <border>
      <left/>
      <right style="thin">
        <color theme="0" tint="-0.14999847407452621"/>
      </right>
      <top style="thin">
        <color theme="0" tint="-4.9989318521683403E-2"/>
      </top>
      <bottom style="thin">
        <color theme="0" tint="-4.9989318521683403E-2"/>
      </bottom>
      <diagonal/>
    </border>
    <border>
      <left style="thin">
        <color theme="0" tint="-0.24994659260841701"/>
      </left>
      <right/>
      <top/>
      <bottom style="thin">
        <color theme="0" tint="-0.14999847407452621"/>
      </bottom>
      <diagonal/>
    </border>
    <border>
      <left style="thin">
        <color theme="0" tint="-0.14999847407452621"/>
      </left>
      <right style="thin">
        <color theme="0" tint="-0.24994659260841701"/>
      </right>
      <top style="thin">
        <color theme="0" tint="-4.9989318521683403E-2"/>
      </top>
      <bottom style="thin">
        <color theme="0" tint="-0.14999847407452621"/>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right style="thin">
        <color theme="0"/>
      </right>
      <top/>
      <bottom/>
      <diagonal/>
    </border>
    <border>
      <left/>
      <right style="thin">
        <color theme="0"/>
      </right>
      <top/>
      <bottom style="thin">
        <color theme="0"/>
      </bottom>
      <diagonal/>
    </border>
    <border>
      <left style="thin">
        <color theme="0"/>
      </left>
      <right/>
      <top/>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style="thin">
        <color theme="0" tint="-0.249977111117893"/>
      </left>
      <right/>
      <top/>
      <bottom style="thin">
        <color theme="0"/>
      </bottom>
      <diagonal/>
    </border>
    <border>
      <left/>
      <right/>
      <top/>
      <bottom style="thin">
        <color theme="0"/>
      </bottom>
      <diagonal/>
    </border>
    <border>
      <left/>
      <right/>
      <top style="thin">
        <color theme="0"/>
      </top>
      <bottom style="thin">
        <color theme="0"/>
      </bottom>
      <diagonal/>
    </border>
    <border>
      <left style="thin">
        <color theme="0"/>
      </left>
      <right style="thin">
        <color theme="0"/>
      </right>
      <top/>
      <bottom style="thin">
        <color theme="0"/>
      </bottom>
      <diagonal/>
    </border>
    <border>
      <left style="thin">
        <color theme="0"/>
      </left>
      <right/>
      <top style="thin">
        <color theme="0"/>
      </top>
      <bottom/>
      <diagonal/>
    </border>
    <border>
      <left/>
      <right/>
      <top style="thin">
        <color theme="0"/>
      </top>
      <bottom/>
      <diagonal/>
    </border>
    <border>
      <left style="thin">
        <color theme="0"/>
      </left>
      <right/>
      <top/>
      <bottom style="thin">
        <color theme="0"/>
      </bottom>
      <diagonal/>
    </border>
    <border>
      <left style="thin">
        <color theme="0"/>
      </left>
      <right style="thin">
        <color theme="0"/>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14999847407452621"/>
      </left>
      <right/>
      <top/>
      <bottom/>
      <diagonal/>
    </border>
    <border>
      <left style="thin">
        <color theme="0" tint="-0.14999847407452621"/>
      </left>
      <right/>
      <top style="thin">
        <color theme="0" tint="-0.14999847407452621"/>
      </top>
      <bottom/>
      <diagonal/>
    </border>
    <border>
      <left/>
      <right/>
      <top style="thin">
        <color theme="0" tint="-0.14999847407452621"/>
      </top>
      <bottom style="thin">
        <color theme="0" tint="-0.14999847407452621"/>
      </bottom>
      <diagonal/>
    </border>
    <border>
      <left style="thin">
        <color theme="0" tint="-0.14999847407452621"/>
      </left>
      <right/>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right/>
      <top style="thin">
        <color theme="0" tint="-0.14999847407452621"/>
      </top>
      <bottom/>
      <diagonal/>
    </border>
  </borders>
  <cellStyleXfs count="11">
    <xf numFmtId="0" fontId="0" fillId="0" borderId="0"/>
    <xf numFmtId="0" fontId="6" fillId="2"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9" fillId="5" borderId="0">
      <alignment horizontal="left" vertical="top" wrapText="1"/>
    </xf>
    <xf numFmtId="0" fontId="10" fillId="4" borderId="2">
      <alignment horizontal="right"/>
    </xf>
    <xf numFmtId="0" fontId="5" fillId="0" borderId="0"/>
    <xf numFmtId="0" fontId="11" fillId="0" borderId="0" applyNumberFormat="0" applyFill="0" applyBorder="0" applyAlignment="0" applyProtection="0">
      <alignment vertical="top"/>
      <protection locked="0"/>
    </xf>
    <xf numFmtId="0" fontId="12" fillId="0" borderId="0"/>
    <xf numFmtId="9" fontId="5" fillId="0" borderId="0" applyFont="0" applyFill="0" applyBorder="0" applyAlignment="0" applyProtection="0"/>
    <xf numFmtId="0" fontId="47" fillId="0" borderId="0" applyNumberFormat="0" applyFill="0" applyBorder="0" applyAlignment="0" applyProtection="0"/>
  </cellStyleXfs>
  <cellXfs count="385">
    <xf numFmtId="0" fontId="0" fillId="0" borderId="0" xfId="0"/>
    <xf numFmtId="0" fontId="0" fillId="0" borderId="0" xfId="0" applyAlignment="1">
      <alignment wrapText="1"/>
    </xf>
    <xf numFmtId="0" fontId="8" fillId="0" borderId="0" xfId="0" applyFont="1"/>
    <xf numFmtId="0" fontId="2" fillId="0" borderId="0" xfId="0" applyFont="1" applyAlignment="1">
      <alignment wrapText="1"/>
    </xf>
    <xf numFmtId="0" fontId="1" fillId="0" borderId="0" xfId="0" applyFont="1" applyAlignment="1">
      <alignment horizontal="center" wrapText="1"/>
    </xf>
    <xf numFmtId="0" fontId="4" fillId="0" borderId="0" xfId="0" applyFont="1" applyAlignment="1">
      <alignment horizontal="left" vertical="center" wrapText="1"/>
    </xf>
    <xf numFmtId="0" fontId="8" fillId="4" borderId="0" xfId="0" applyFont="1" applyFill="1"/>
    <xf numFmtId="0" fontId="8" fillId="4" borderId="0" xfId="0" applyFont="1" applyFill="1" applyAlignment="1">
      <alignment horizontal="left" vertical="top" wrapText="1"/>
    </xf>
    <xf numFmtId="0" fontId="8" fillId="4" borderId="0" xfId="0" applyFont="1" applyFill="1" applyAlignment="1">
      <alignment wrapText="1"/>
    </xf>
    <xf numFmtId="0" fontId="9" fillId="4" borderId="0" xfId="0" applyFont="1" applyFill="1" applyAlignment="1">
      <alignment horizontal="left" vertical="top" wrapText="1"/>
    </xf>
    <xf numFmtId="0" fontId="16" fillId="0" borderId="20" xfId="0" applyFont="1" applyBorder="1" applyAlignment="1" applyProtection="1">
      <alignment wrapText="1"/>
      <protection locked="0"/>
    </xf>
    <xf numFmtId="0" fontId="16" fillId="9" borderId="11" xfId="0" applyFont="1" applyFill="1" applyBorder="1" applyAlignment="1" applyProtection="1">
      <alignment wrapText="1"/>
      <protection locked="0"/>
    </xf>
    <xf numFmtId="0" fontId="16" fillId="0" borderId="8" xfId="0" applyFont="1" applyBorder="1" applyAlignment="1" applyProtection="1">
      <alignment wrapText="1"/>
      <protection locked="0"/>
    </xf>
    <xf numFmtId="0" fontId="16" fillId="0" borderId="18" xfId="0" applyFont="1" applyBorder="1" applyAlignment="1" applyProtection="1">
      <alignment wrapText="1"/>
      <protection locked="0"/>
    </xf>
    <xf numFmtId="0" fontId="16" fillId="0" borderId="4" xfId="0" applyFont="1" applyBorder="1" applyAlignment="1" applyProtection="1">
      <alignment wrapText="1"/>
      <protection locked="0"/>
    </xf>
    <xf numFmtId="0" fontId="16" fillId="0" borderId="19" xfId="0" applyFont="1" applyBorder="1" applyAlignment="1" applyProtection="1">
      <alignment wrapText="1"/>
      <protection locked="0"/>
    </xf>
    <xf numFmtId="0" fontId="16" fillId="9" borderId="17" xfId="0" applyFont="1" applyFill="1" applyBorder="1" applyAlignment="1" applyProtection="1">
      <alignment wrapText="1"/>
      <protection locked="0"/>
    </xf>
    <xf numFmtId="0" fontId="16" fillId="0" borderId="14" xfId="0" applyFont="1" applyBorder="1" applyAlignment="1" applyProtection="1">
      <alignment wrapText="1"/>
      <protection locked="0"/>
    </xf>
    <xf numFmtId="0" fontId="16" fillId="9" borderId="15" xfId="0" applyFont="1" applyFill="1" applyBorder="1" applyAlignment="1" applyProtection="1">
      <alignment wrapText="1"/>
      <protection locked="0"/>
    </xf>
    <xf numFmtId="0" fontId="16" fillId="0" borderId="0" xfId="0" applyFont="1" applyAlignment="1">
      <alignment wrapText="1"/>
    </xf>
    <xf numFmtId="0" fontId="16" fillId="4" borderId="0" xfId="0" applyFont="1" applyFill="1" applyAlignment="1">
      <alignment wrapText="1"/>
    </xf>
    <xf numFmtId="0" fontId="20" fillId="4" borderId="0" xfId="0" applyFont="1" applyFill="1" applyAlignment="1">
      <alignment wrapText="1"/>
    </xf>
    <xf numFmtId="0" fontId="20" fillId="4" borderId="0" xfId="0" applyFont="1" applyFill="1"/>
    <xf numFmtId="0" fontId="21" fillId="4" borderId="0" xfId="0" applyFont="1" applyFill="1" applyAlignment="1">
      <alignment horizontal="left" vertical="top" wrapText="1"/>
    </xf>
    <xf numFmtId="0" fontId="22" fillId="4" borderId="0" xfId="0" applyFont="1" applyFill="1" applyAlignment="1">
      <alignment wrapText="1"/>
    </xf>
    <xf numFmtId="0" fontId="21" fillId="4" borderId="0" xfId="4" applyFont="1" applyFill="1">
      <alignment horizontal="left" vertical="top" wrapText="1"/>
    </xf>
    <xf numFmtId="0" fontId="20" fillId="4" borderId="0" xfId="0" applyFont="1" applyFill="1" applyAlignment="1">
      <alignment vertical="top" wrapText="1"/>
    </xf>
    <xf numFmtId="0" fontId="20" fillId="4" borderId="0" xfId="0" applyFont="1" applyFill="1" applyAlignment="1">
      <alignment horizontal="left" vertical="top" wrapText="1"/>
    </xf>
    <xf numFmtId="0" fontId="16" fillId="4" borderId="0" xfId="0" applyFont="1" applyFill="1"/>
    <xf numFmtId="0" fontId="23" fillId="4" borderId="0" xfId="0" applyFont="1" applyFill="1"/>
    <xf numFmtId="0" fontId="16" fillId="0" borderId="0" xfId="0" applyFont="1"/>
    <xf numFmtId="0" fontId="30" fillId="0" borderId="0" xfId="0" applyFont="1" applyAlignment="1">
      <alignment wrapText="1"/>
    </xf>
    <xf numFmtId="2" fontId="8" fillId="4" borderId="0" xfId="0" applyNumberFormat="1" applyFont="1" applyFill="1"/>
    <xf numFmtId="2" fontId="1" fillId="0" borderId="0" xfId="0" applyNumberFormat="1" applyFont="1" applyAlignment="1">
      <alignment horizontal="center" wrapText="1"/>
    </xf>
    <xf numFmtId="2" fontId="0" fillId="0" borderId="0" xfId="0" applyNumberFormat="1" applyAlignment="1">
      <alignment wrapText="1"/>
    </xf>
    <xf numFmtId="10" fontId="8" fillId="4" borderId="0" xfId="0" applyNumberFormat="1" applyFont="1" applyFill="1"/>
    <xf numFmtId="10" fontId="1" fillId="0" borderId="0" xfId="0" applyNumberFormat="1" applyFont="1" applyAlignment="1">
      <alignment horizontal="center" wrapText="1"/>
    </xf>
    <xf numFmtId="10" fontId="16" fillId="4" borderId="3" xfId="0" applyNumberFormat="1" applyFont="1" applyFill="1" applyBorder="1" applyAlignment="1">
      <alignment wrapText="1"/>
    </xf>
    <xf numFmtId="10" fontId="0" fillId="0" borderId="0" xfId="0" applyNumberFormat="1" applyAlignment="1">
      <alignment wrapText="1"/>
    </xf>
    <xf numFmtId="10" fontId="16" fillId="4" borderId="16" xfId="0" applyNumberFormat="1" applyFont="1" applyFill="1" applyBorder="1" applyAlignment="1">
      <alignment wrapText="1"/>
    </xf>
    <xf numFmtId="3" fontId="0" fillId="0" borderId="0" xfId="0" applyNumberFormat="1" applyAlignment="1">
      <alignment wrapText="1"/>
    </xf>
    <xf numFmtId="3" fontId="1" fillId="0" borderId="0" xfId="0" applyNumberFormat="1" applyFont="1" applyAlignment="1">
      <alignment horizontal="center" wrapText="1"/>
    </xf>
    <xf numFmtId="3" fontId="16" fillId="9" borderId="10" xfId="0" applyNumberFormat="1" applyFont="1" applyFill="1" applyBorder="1" applyAlignment="1" applyProtection="1">
      <alignment wrapText="1"/>
      <protection locked="0"/>
    </xf>
    <xf numFmtId="3" fontId="16" fillId="9" borderId="13" xfId="0" applyNumberFormat="1" applyFont="1" applyFill="1" applyBorder="1" applyAlignment="1" applyProtection="1">
      <alignment wrapText="1"/>
      <protection locked="0"/>
    </xf>
    <xf numFmtId="0" fontId="20" fillId="0" borderId="0" xfId="0" applyFont="1"/>
    <xf numFmtId="0" fontId="32" fillId="0" borderId="0" xfId="0" applyFont="1" applyAlignment="1">
      <alignment wrapText="1"/>
    </xf>
    <xf numFmtId="0" fontId="33" fillId="0" borderId="0" xfId="0" applyFont="1" applyAlignment="1">
      <alignment horizontal="center" wrapText="1"/>
    </xf>
    <xf numFmtId="0" fontId="34" fillId="0" borderId="0" xfId="0" applyFont="1" applyAlignment="1">
      <alignment wrapText="1"/>
    </xf>
    <xf numFmtId="0" fontId="16" fillId="0" borderId="0" xfId="0" applyFont="1" applyAlignment="1">
      <alignment horizontal="left" vertical="center" wrapText="1"/>
    </xf>
    <xf numFmtId="0" fontId="22" fillId="0" borderId="0" xfId="0" applyFont="1" applyAlignment="1">
      <alignment wrapText="1"/>
    </xf>
    <xf numFmtId="0" fontId="20" fillId="0" borderId="0" xfId="0" applyFont="1" applyAlignment="1">
      <alignment horizontal="left" vertical="top" wrapText="1"/>
    </xf>
    <xf numFmtId="3" fontId="16" fillId="0" borderId="0" xfId="0" applyNumberFormat="1" applyFont="1" applyAlignment="1">
      <alignment wrapText="1"/>
    </xf>
    <xf numFmtId="3" fontId="33" fillId="0" borderId="0" xfId="0" applyNumberFormat="1" applyFont="1" applyAlignment="1">
      <alignment horizontal="center" wrapText="1"/>
    </xf>
    <xf numFmtId="3" fontId="20" fillId="4" borderId="0" xfId="0" applyNumberFormat="1" applyFont="1" applyFill="1"/>
    <xf numFmtId="2" fontId="16" fillId="9" borderId="10" xfId="0" applyNumberFormat="1" applyFont="1" applyFill="1" applyBorder="1" applyAlignment="1" applyProtection="1">
      <alignment wrapText="1"/>
      <protection locked="0"/>
    </xf>
    <xf numFmtId="3" fontId="16" fillId="9" borderId="9" xfId="0" applyNumberFormat="1" applyFont="1" applyFill="1" applyBorder="1" applyAlignment="1" applyProtection="1">
      <alignment wrapText="1"/>
      <protection locked="0"/>
    </xf>
    <xf numFmtId="3" fontId="8" fillId="4" borderId="0" xfId="0" applyNumberFormat="1" applyFont="1" applyFill="1"/>
    <xf numFmtId="3" fontId="16" fillId="9" borderId="11" xfId="0" applyNumberFormat="1" applyFont="1" applyFill="1" applyBorder="1" applyAlignment="1" applyProtection="1">
      <alignment wrapText="1"/>
      <protection locked="0"/>
    </xf>
    <xf numFmtId="3" fontId="16" fillId="9" borderId="17" xfId="0" applyNumberFormat="1" applyFont="1" applyFill="1" applyBorder="1" applyAlignment="1" applyProtection="1">
      <alignment wrapText="1"/>
      <protection locked="0"/>
    </xf>
    <xf numFmtId="3" fontId="16" fillId="9" borderId="15" xfId="0" applyNumberFormat="1" applyFont="1" applyFill="1" applyBorder="1" applyAlignment="1" applyProtection="1">
      <alignment wrapText="1"/>
      <protection locked="0"/>
    </xf>
    <xf numFmtId="3" fontId="16" fillId="9" borderId="38" xfId="0" applyNumberFormat="1" applyFont="1" applyFill="1" applyBorder="1" applyAlignment="1" applyProtection="1">
      <alignment wrapText="1"/>
      <protection locked="0"/>
    </xf>
    <xf numFmtId="3" fontId="16" fillId="9" borderId="39" xfId="0" applyNumberFormat="1" applyFont="1" applyFill="1" applyBorder="1" applyAlignment="1" applyProtection="1">
      <alignment wrapText="1"/>
      <protection locked="0"/>
    </xf>
    <xf numFmtId="3" fontId="16" fillId="9" borderId="40" xfId="0" applyNumberFormat="1" applyFont="1" applyFill="1" applyBorder="1" applyAlignment="1" applyProtection="1">
      <alignment wrapText="1"/>
      <protection locked="0"/>
    </xf>
    <xf numFmtId="3" fontId="16" fillId="9" borderId="12" xfId="0" applyNumberFormat="1" applyFont="1" applyFill="1" applyBorder="1" applyAlignment="1" applyProtection="1">
      <alignment wrapText="1"/>
      <protection locked="0"/>
    </xf>
    <xf numFmtId="3" fontId="16" fillId="9" borderId="43" xfId="0" applyNumberFormat="1" applyFont="1" applyFill="1" applyBorder="1" applyAlignment="1" applyProtection="1">
      <alignment wrapText="1"/>
      <protection locked="0"/>
    </xf>
    <xf numFmtId="2" fontId="16" fillId="9" borderId="40" xfId="0" applyNumberFormat="1" applyFont="1" applyFill="1" applyBorder="1" applyAlignment="1" applyProtection="1">
      <alignment wrapText="1"/>
      <protection locked="0"/>
    </xf>
    <xf numFmtId="4" fontId="16" fillId="9" borderId="17" xfId="0" applyNumberFormat="1" applyFont="1" applyFill="1" applyBorder="1" applyAlignment="1" applyProtection="1">
      <alignment wrapText="1"/>
      <protection locked="0"/>
    </xf>
    <xf numFmtId="4" fontId="16" fillId="9" borderId="41" xfId="0" applyNumberFormat="1" applyFont="1" applyFill="1" applyBorder="1" applyAlignment="1" applyProtection="1">
      <alignment wrapText="1"/>
      <protection locked="0"/>
    </xf>
    <xf numFmtId="4" fontId="16" fillId="4" borderId="35" xfId="0" applyNumberFormat="1" applyFont="1" applyFill="1" applyBorder="1" applyAlignment="1">
      <alignment wrapText="1"/>
    </xf>
    <xf numFmtId="4" fontId="16" fillId="4" borderId="36" xfId="0" applyNumberFormat="1" applyFont="1" applyFill="1" applyBorder="1" applyAlignment="1">
      <alignment wrapText="1"/>
    </xf>
    <xf numFmtId="4" fontId="16" fillId="4" borderId="42" xfId="0" applyNumberFormat="1" applyFont="1" applyFill="1" applyBorder="1" applyAlignment="1">
      <alignment wrapText="1"/>
    </xf>
    <xf numFmtId="0" fontId="36" fillId="4" borderId="0" xfId="0" applyFont="1" applyFill="1" applyAlignment="1">
      <alignment vertical="center" wrapText="1" shrinkToFit="1"/>
    </xf>
    <xf numFmtId="0" fontId="36" fillId="4" borderId="0" xfId="0" applyFont="1" applyFill="1" applyAlignment="1">
      <alignment horizontal="left" vertical="center" wrapText="1" shrinkToFit="1"/>
    </xf>
    <xf numFmtId="0" fontId="37" fillId="0" borderId="0" xfId="0" applyFont="1"/>
    <xf numFmtId="0" fontId="24" fillId="0" borderId="0" xfId="0" applyFont="1" applyAlignment="1">
      <alignment wrapText="1"/>
    </xf>
    <xf numFmtId="0" fontId="16" fillId="0" borderId="1" xfId="0" applyFont="1" applyBorder="1"/>
    <xf numFmtId="0" fontId="24" fillId="0" borderId="0" xfId="0" applyFont="1"/>
    <xf numFmtId="0" fontId="27" fillId="8" borderId="0" xfId="5" applyFont="1" applyFill="1" applyBorder="1" applyAlignment="1"/>
    <xf numFmtId="0" fontId="35" fillId="4" borderId="5" xfId="2" applyFont="1" applyFill="1" applyBorder="1" applyAlignment="1">
      <alignment wrapText="1"/>
    </xf>
    <xf numFmtId="3" fontId="35" fillId="4" borderId="0" xfId="2" applyNumberFormat="1" applyFont="1" applyFill="1" applyAlignment="1">
      <alignment wrapText="1"/>
    </xf>
    <xf numFmtId="2" fontId="35" fillId="4" borderId="5" xfId="2" applyNumberFormat="1" applyFont="1" applyFill="1" applyBorder="1" applyAlignment="1">
      <alignment wrapText="1"/>
    </xf>
    <xf numFmtId="0" fontId="35" fillId="4" borderId="0" xfId="2" applyFont="1" applyFill="1" applyAlignment="1">
      <alignment wrapText="1"/>
    </xf>
    <xf numFmtId="0" fontId="35" fillId="0" borderId="0" xfId="0" applyFont="1" applyAlignment="1">
      <alignment wrapText="1"/>
    </xf>
    <xf numFmtId="0" fontId="35" fillId="4" borderId="6" xfId="2" applyFont="1" applyFill="1" applyBorder="1" applyAlignment="1">
      <alignment wrapText="1"/>
    </xf>
    <xf numFmtId="0" fontId="35" fillId="4" borderId="7" xfId="2" applyFont="1" applyFill="1" applyBorder="1" applyAlignment="1">
      <alignment wrapText="1"/>
    </xf>
    <xf numFmtId="10" fontId="35" fillId="4" borderId="6" xfId="2" applyNumberFormat="1" applyFont="1" applyFill="1" applyBorder="1" applyAlignment="1">
      <alignment wrapText="1"/>
    </xf>
    <xf numFmtId="0" fontId="38" fillId="0" borderId="0" xfId="0" applyFont="1" applyAlignment="1">
      <alignment wrapText="1"/>
    </xf>
    <xf numFmtId="0" fontId="24" fillId="4" borderId="0" xfId="0" applyFont="1" applyFill="1" applyAlignment="1">
      <alignment wrapText="1"/>
    </xf>
    <xf numFmtId="0" fontId="16" fillId="4" borderId="1" xfId="0" applyFont="1" applyFill="1" applyBorder="1"/>
    <xf numFmtId="0" fontId="24" fillId="4" borderId="0" xfId="0" applyFont="1" applyFill="1" applyAlignment="1">
      <alignment horizontal="left" vertical="top" wrapText="1"/>
    </xf>
    <xf numFmtId="0" fontId="32" fillId="0" borderId="0" xfId="0" applyFont="1"/>
    <xf numFmtId="0" fontId="40" fillId="4" borderId="0" xfId="0" applyFont="1" applyFill="1" applyAlignment="1">
      <alignment horizontal="left" vertical="top" wrapText="1"/>
    </xf>
    <xf numFmtId="0" fontId="40" fillId="4" borderId="0" xfId="0" applyFont="1" applyFill="1" applyAlignment="1">
      <alignment vertical="top" wrapText="1"/>
    </xf>
    <xf numFmtId="0" fontId="16" fillId="0" borderId="46" xfId="0" applyFont="1" applyBorder="1" applyAlignment="1" applyProtection="1">
      <alignment wrapText="1"/>
      <protection locked="0"/>
    </xf>
    <xf numFmtId="0" fontId="16" fillId="0" borderId="47" xfId="0" applyFont="1" applyBorder="1" applyAlignment="1" applyProtection="1">
      <alignment wrapText="1"/>
      <protection locked="0"/>
    </xf>
    <xf numFmtId="3" fontId="16" fillId="4" borderId="50" xfId="3" applyNumberFormat="1" applyFont="1" applyFill="1" applyBorder="1" applyAlignment="1">
      <alignment wrapText="1"/>
    </xf>
    <xf numFmtId="0" fontId="16" fillId="4" borderId="50" xfId="3" applyFont="1" applyFill="1" applyBorder="1" applyAlignment="1">
      <alignment wrapText="1"/>
    </xf>
    <xf numFmtId="2" fontId="16" fillId="9" borderId="51" xfId="0" applyNumberFormat="1" applyFont="1" applyFill="1" applyBorder="1" applyAlignment="1" applyProtection="1">
      <alignment wrapText="1"/>
      <protection locked="0"/>
    </xf>
    <xf numFmtId="4" fontId="16" fillId="4" borderId="52" xfId="0" applyNumberFormat="1" applyFont="1" applyFill="1" applyBorder="1" applyAlignment="1">
      <alignment wrapText="1"/>
    </xf>
    <xf numFmtId="3" fontId="16" fillId="9" borderId="53" xfId="0" applyNumberFormat="1" applyFont="1" applyFill="1" applyBorder="1" applyAlignment="1" applyProtection="1">
      <alignment wrapText="1"/>
      <protection locked="0"/>
    </xf>
    <xf numFmtId="0" fontId="16" fillId="4" borderId="48" xfId="3" applyFont="1" applyFill="1" applyBorder="1" applyAlignment="1">
      <alignment wrapText="1"/>
    </xf>
    <xf numFmtId="0" fontId="16" fillId="4" borderId="49" xfId="3" applyFont="1" applyFill="1" applyBorder="1" applyAlignment="1">
      <alignment wrapText="1"/>
    </xf>
    <xf numFmtId="4" fontId="16" fillId="4" borderId="49" xfId="3" applyNumberFormat="1" applyFont="1" applyFill="1" applyBorder="1" applyAlignment="1">
      <alignment wrapText="1"/>
    </xf>
    <xf numFmtId="10" fontId="16" fillId="4" borderId="49" xfId="0" applyNumberFormat="1" applyFont="1" applyFill="1" applyBorder="1" applyAlignment="1">
      <alignment wrapText="1"/>
    </xf>
    <xf numFmtId="1" fontId="16" fillId="4" borderId="50" xfId="3" applyNumberFormat="1" applyFont="1" applyFill="1" applyBorder="1" applyAlignment="1">
      <alignment wrapText="1"/>
    </xf>
    <xf numFmtId="3" fontId="16" fillId="9" borderId="51" xfId="0" applyNumberFormat="1" applyFont="1" applyFill="1" applyBorder="1" applyAlignment="1" applyProtection="1">
      <alignment wrapText="1"/>
      <protection locked="0"/>
    </xf>
    <xf numFmtId="4" fontId="16" fillId="4" borderId="54" xfId="0" applyNumberFormat="1" applyFont="1" applyFill="1" applyBorder="1" applyAlignment="1">
      <alignment wrapText="1"/>
    </xf>
    <xf numFmtId="0" fontId="16" fillId="9" borderId="41" xfId="0" applyFont="1" applyFill="1" applyBorder="1" applyAlignment="1" applyProtection="1">
      <alignment wrapText="1"/>
      <protection locked="0"/>
    </xf>
    <xf numFmtId="4" fontId="16" fillId="4" borderId="45" xfId="0" applyNumberFormat="1" applyFont="1" applyFill="1" applyBorder="1" applyAlignment="1">
      <alignment wrapText="1"/>
    </xf>
    <xf numFmtId="0" fontId="16" fillId="0" borderId="3" xfId="0" applyFont="1" applyBorder="1" applyAlignment="1" applyProtection="1">
      <alignment wrapText="1"/>
      <protection locked="0"/>
    </xf>
    <xf numFmtId="0" fontId="16" fillId="0" borderId="37" xfId="0" applyFont="1" applyBorder="1" applyAlignment="1" applyProtection="1">
      <alignment wrapText="1"/>
      <protection locked="0"/>
    </xf>
    <xf numFmtId="0" fontId="16" fillId="9" borderId="55" xfId="0" applyFont="1" applyFill="1" applyBorder="1" applyAlignment="1" applyProtection="1">
      <alignment wrapText="1"/>
      <protection locked="0"/>
    </xf>
    <xf numFmtId="3" fontId="16" fillId="9" borderId="56" xfId="0" applyNumberFormat="1" applyFont="1" applyFill="1" applyBorder="1" applyAlignment="1" applyProtection="1">
      <alignment wrapText="1"/>
      <protection locked="0"/>
    </xf>
    <xf numFmtId="0" fontId="16" fillId="9" borderId="9" xfId="0" applyFont="1" applyFill="1" applyBorder="1" applyAlignment="1" applyProtection="1">
      <alignment wrapText="1"/>
      <protection locked="0"/>
    </xf>
    <xf numFmtId="3" fontId="16" fillId="9" borderId="57" xfId="0" applyNumberFormat="1" applyFont="1" applyFill="1" applyBorder="1" applyAlignment="1" applyProtection="1">
      <alignment wrapText="1"/>
      <protection locked="0"/>
    </xf>
    <xf numFmtId="0" fontId="16" fillId="9" borderId="59" xfId="0" applyFont="1" applyFill="1" applyBorder="1" applyAlignment="1" applyProtection="1">
      <alignment wrapText="1"/>
      <protection locked="0"/>
    </xf>
    <xf numFmtId="0" fontId="16" fillId="9" borderId="58" xfId="0" applyFont="1" applyFill="1" applyBorder="1" applyAlignment="1" applyProtection="1">
      <alignment wrapText="1"/>
      <protection locked="0"/>
    </xf>
    <xf numFmtId="3" fontId="16" fillId="9" borderId="60" xfId="0" applyNumberFormat="1" applyFont="1" applyFill="1" applyBorder="1" applyAlignment="1" applyProtection="1">
      <alignment wrapText="1"/>
      <protection locked="0"/>
    </xf>
    <xf numFmtId="0" fontId="39" fillId="8" borderId="0" xfId="1" applyFont="1" applyFill="1" applyAlignment="1" applyProtection="1">
      <alignment horizontal="center" vertical="center" wrapText="1"/>
      <protection locked="0"/>
    </xf>
    <xf numFmtId="0" fontId="44" fillId="4" borderId="0" xfId="0" applyFont="1" applyFill="1" applyAlignment="1">
      <alignment horizontal="left" vertical="top" wrapText="1"/>
    </xf>
    <xf numFmtId="0" fontId="23" fillId="0" borderId="0" xfId="0" applyFont="1" applyAlignment="1" applyProtection="1">
      <alignment horizontal="right" wrapText="1"/>
      <protection locked="0"/>
    </xf>
    <xf numFmtId="0" fontId="39" fillId="8" borderId="61" xfId="1" applyFont="1" applyFill="1" applyBorder="1" applyAlignment="1" applyProtection="1">
      <alignment horizontal="center" vertical="center" wrapText="1"/>
      <protection locked="0"/>
    </xf>
    <xf numFmtId="0" fontId="39" fillId="11" borderId="61" xfId="1" applyFont="1" applyFill="1" applyBorder="1" applyAlignment="1" applyProtection="1">
      <alignment horizontal="center" vertical="center" wrapText="1"/>
      <protection locked="0"/>
    </xf>
    <xf numFmtId="0" fontId="39" fillId="15" borderId="61" xfId="1" applyFont="1" applyFill="1" applyBorder="1" applyAlignment="1" applyProtection="1">
      <alignment horizontal="center" vertical="center" wrapText="1"/>
      <protection locked="0"/>
    </xf>
    <xf numFmtId="0" fontId="25" fillId="4" borderId="0" xfId="0" applyFont="1" applyFill="1" applyAlignment="1" applyProtection="1">
      <alignment horizontal="left" vertical="top" wrapText="1"/>
      <protection locked="0"/>
    </xf>
    <xf numFmtId="0" fontId="15" fillId="16" borderId="24" xfId="1" applyFont="1" applyFill="1" applyBorder="1" applyAlignment="1" applyProtection="1">
      <alignment wrapText="1"/>
      <protection locked="0"/>
    </xf>
    <xf numFmtId="0" fontId="39" fillId="16" borderId="0" xfId="1" applyFont="1" applyFill="1" applyAlignment="1" applyProtection="1">
      <alignment horizontal="center" vertical="center" wrapText="1"/>
      <protection locked="0"/>
    </xf>
    <xf numFmtId="0" fontId="39" fillId="17" borderId="61" xfId="1" applyFont="1" applyFill="1" applyBorder="1" applyAlignment="1" applyProtection="1">
      <alignment horizontal="center" vertical="center" wrapText="1"/>
      <protection locked="0"/>
    </xf>
    <xf numFmtId="0" fontId="39" fillId="17" borderId="0" xfId="1" applyFont="1" applyFill="1" applyAlignment="1" applyProtection="1">
      <alignment horizontal="center" vertical="center" wrapText="1"/>
      <protection locked="0"/>
    </xf>
    <xf numFmtId="0" fontId="26" fillId="8" borderId="31" xfId="5" applyFont="1" applyFill="1" applyBorder="1" applyAlignment="1"/>
    <xf numFmtId="0" fontId="26" fillId="8" borderId="0" xfId="5" applyFont="1" applyFill="1" applyBorder="1" applyAlignment="1"/>
    <xf numFmtId="0" fontId="23" fillId="4" borderId="0" xfId="0" applyFont="1" applyFill="1" applyAlignment="1">
      <alignment wrapText="1"/>
    </xf>
    <xf numFmtId="0" fontId="16" fillId="4" borderId="61" xfId="2" applyFont="1" applyFill="1" applyBorder="1" applyAlignment="1">
      <alignment horizontal="right" wrapText="1"/>
    </xf>
    <xf numFmtId="0" fontId="16" fillId="4" borderId="0" xfId="0" applyFont="1" applyFill="1" applyAlignment="1">
      <alignment horizontal="right" wrapText="1"/>
    </xf>
    <xf numFmtId="0" fontId="48" fillId="4" borderId="0" xfId="10" applyFont="1" applyFill="1"/>
    <xf numFmtId="0" fontId="49" fillId="4" borderId="0" xfId="0" applyFont="1" applyFill="1"/>
    <xf numFmtId="3" fontId="16" fillId="18" borderId="61" xfId="0" applyNumberFormat="1" applyFont="1" applyFill="1" applyBorder="1" applyAlignment="1" applyProtection="1">
      <alignment wrapText="1"/>
      <protection locked="0"/>
    </xf>
    <xf numFmtId="0" fontId="46" fillId="4" borderId="0" xfId="0" applyFont="1" applyFill="1" applyAlignment="1">
      <alignment horizontal="left" vertical="top" wrapText="1"/>
    </xf>
    <xf numFmtId="0" fontId="16" fillId="4" borderId="0" xfId="0" applyFont="1" applyFill="1" applyAlignment="1">
      <alignment horizontal="right"/>
    </xf>
    <xf numFmtId="0" fontId="23" fillId="0" borderId="65" xfId="0" applyFont="1" applyBorder="1" applyAlignment="1" applyProtection="1">
      <alignment horizontal="center" textRotation="90" wrapText="1"/>
      <protection locked="0"/>
    </xf>
    <xf numFmtId="0" fontId="52" fillId="4" borderId="0" xfId="0" applyFont="1" applyFill="1"/>
    <xf numFmtId="0" fontId="43" fillId="16" borderId="0" xfId="1" applyFont="1" applyFill="1" applyAlignment="1" applyProtection="1">
      <alignment horizontal="center" vertical="center" wrapText="1"/>
      <protection locked="0"/>
    </xf>
    <xf numFmtId="1" fontId="26" fillId="8" borderId="0" xfId="5" applyNumberFormat="1" applyFont="1" applyFill="1" applyBorder="1" applyAlignment="1"/>
    <xf numFmtId="0" fontId="26" fillId="11" borderId="31" xfId="5" applyFont="1" applyFill="1" applyBorder="1" applyAlignment="1"/>
    <xf numFmtId="0" fontId="26" fillId="11" borderId="0" xfId="5" applyFont="1" applyFill="1" applyBorder="1" applyAlignment="1"/>
    <xf numFmtId="0" fontId="26" fillId="13" borderId="31" xfId="5" applyFont="1" applyFill="1" applyBorder="1" applyAlignment="1"/>
    <xf numFmtId="0" fontId="26" fillId="13" borderId="0" xfId="5" applyFont="1" applyFill="1" applyBorder="1" applyAlignment="1"/>
    <xf numFmtId="2" fontId="43" fillId="16" borderId="0" xfId="0" applyNumberFormat="1" applyFont="1" applyFill="1" applyAlignment="1" applyProtection="1">
      <alignment horizontal="center" vertical="center" wrapText="1"/>
      <protection locked="0"/>
    </xf>
    <xf numFmtId="0" fontId="39" fillId="11" borderId="68" xfId="1" applyFont="1" applyFill="1" applyBorder="1" applyAlignment="1" applyProtection="1">
      <alignment horizontal="center" vertical="center" wrapText="1"/>
      <protection locked="0"/>
    </xf>
    <xf numFmtId="0" fontId="26" fillId="11" borderId="64" xfId="5" applyFont="1" applyFill="1" applyBorder="1" applyAlignment="1"/>
    <xf numFmtId="0" fontId="26" fillId="13" borderId="64" xfId="5" applyFont="1" applyFill="1" applyBorder="1" applyAlignment="1"/>
    <xf numFmtId="0" fontId="0" fillId="0" borderId="64" xfId="0" applyBorder="1"/>
    <xf numFmtId="0" fontId="39" fillId="15" borderId="62" xfId="1" applyFont="1" applyFill="1" applyBorder="1" applyAlignment="1" applyProtection="1">
      <alignment horizontal="center" vertical="center" wrapText="1"/>
      <protection locked="0"/>
    </xf>
    <xf numFmtId="0" fontId="39" fillId="15" borderId="71" xfId="1" applyFont="1" applyFill="1" applyBorder="1" applyAlignment="1" applyProtection="1">
      <alignment horizontal="center" vertical="center" wrapText="1"/>
      <protection locked="0"/>
    </xf>
    <xf numFmtId="0" fontId="39" fillId="8" borderId="62" xfId="1" applyFont="1" applyFill="1" applyBorder="1" applyAlignment="1" applyProtection="1">
      <alignment horizontal="center" vertical="center" wrapText="1"/>
      <protection locked="0"/>
    </xf>
    <xf numFmtId="0" fontId="39" fillId="8" borderId="70" xfId="1" applyFont="1" applyFill="1" applyBorder="1" applyAlignment="1" applyProtection="1">
      <alignment horizontal="center" vertical="center" wrapText="1"/>
      <protection locked="0"/>
    </xf>
    <xf numFmtId="0" fontId="39" fillId="8" borderId="71" xfId="1" applyFont="1" applyFill="1" applyBorder="1" applyAlignment="1" applyProtection="1">
      <alignment horizontal="center" vertical="center" wrapText="1"/>
      <protection locked="0"/>
    </xf>
    <xf numFmtId="0" fontId="39" fillId="17" borderId="71" xfId="1" applyFont="1" applyFill="1" applyBorder="1" applyAlignment="1" applyProtection="1">
      <alignment horizontal="center" vertical="center" wrapText="1"/>
      <protection locked="0"/>
    </xf>
    <xf numFmtId="2" fontId="39" fillId="11" borderId="71" xfId="1" applyNumberFormat="1" applyFont="1" applyFill="1" applyBorder="1" applyAlignment="1" applyProtection="1">
      <alignment horizontal="center" vertical="center" wrapText="1"/>
      <protection locked="0"/>
    </xf>
    <xf numFmtId="0" fontId="39" fillId="11" borderId="71" xfId="1" applyFont="1" applyFill="1" applyBorder="1" applyAlignment="1" applyProtection="1">
      <alignment horizontal="center" vertical="center" wrapText="1"/>
      <protection locked="0"/>
    </xf>
    <xf numFmtId="2" fontId="39" fillId="11" borderId="70" xfId="1" applyNumberFormat="1" applyFont="1" applyFill="1" applyBorder="1" applyAlignment="1" applyProtection="1">
      <alignment horizontal="center" vertical="center" wrapText="1"/>
      <protection locked="0"/>
    </xf>
    <xf numFmtId="0" fontId="39" fillId="11" borderId="70" xfId="1" applyFont="1" applyFill="1" applyBorder="1" applyAlignment="1" applyProtection="1">
      <alignment horizontal="center" vertical="center" wrapText="1"/>
      <protection locked="0"/>
    </xf>
    <xf numFmtId="0" fontId="39" fillId="17" borderId="62" xfId="1" applyFont="1" applyFill="1" applyBorder="1" applyAlignment="1" applyProtection="1">
      <alignment horizontal="center" vertical="center" wrapText="1"/>
      <protection locked="0"/>
    </xf>
    <xf numFmtId="0" fontId="39" fillId="17" borderId="68" xfId="1" applyFont="1" applyFill="1" applyBorder="1" applyAlignment="1" applyProtection="1">
      <alignment horizontal="center" vertical="center" wrapText="1"/>
      <protection locked="0"/>
    </xf>
    <xf numFmtId="2" fontId="39" fillId="17" borderId="68" xfId="1" applyNumberFormat="1" applyFont="1" applyFill="1" applyBorder="1" applyAlignment="1" applyProtection="1">
      <alignment horizontal="center" vertical="center" wrapText="1"/>
      <protection locked="0"/>
    </xf>
    <xf numFmtId="2" fontId="39" fillId="17" borderId="62" xfId="1" applyNumberFormat="1" applyFont="1" applyFill="1" applyBorder="1" applyAlignment="1" applyProtection="1">
      <alignment horizontal="center" vertical="center" wrapText="1"/>
      <protection locked="0"/>
    </xf>
    <xf numFmtId="0" fontId="39" fillId="17" borderId="74" xfId="1" applyFont="1" applyFill="1" applyBorder="1" applyAlignment="1" applyProtection="1">
      <alignment horizontal="center" vertical="center" wrapText="1"/>
      <protection locked="0"/>
    </xf>
    <xf numFmtId="2" fontId="39" fillId="17" borderId="71" xfId="1" applyNumberFormat="1" applyFont="1" applyFill="1" applyBorder="1" applyAlignment="1" applyProtection="1">
      <alignment horizontal="center" vertical="center" wrapText="1"/>
      <protection locked="0"/>
    </xf>
    <xf numFmtId="0" fontId="35" fillId="7" borderId="61" xfId="2" applyFont="1" applyFill="1" applyBorder="1" applyAlignment="1">
      <alignment horizontal="center" vertical="center" wrapText="1"/>
    </xf>
    <xf numFmtId="0" fontId="35" fillId="7" borderId="67" xfId="2" applyFont="1" applyFill="1" applyBorder="1" applyAlignment="1">
      <alignment horizontal="center" vertical="center" wrapText="1"/>
    </xf>
    <xf numFmtId="0" fontId="35" fillId="12" borderId="61" xfId="0" applyFont="1" applyFill="1" applyBorder="1" applyAlignment="1" applyProtection="1">
      <alignment horizontal="center" vertical="center" wrapText="1"/>
      <protection locked="0"/>
    </xf>
    <xf numFmtId="0" fontId="35" fillId="12" borderId="67" xfId="0" applyFont="1" applyFill="1" applyBorder="1" applyAlignment="1" applyProtection="1">
      <alignment horizontal="center" vertical="center" wrapText="1"/>
      <protection locked="0"/>
    </xf>
    <xf numFmtId="0" fontId="35" fillId="14" borderId="61" xfId="0" applyFont="1" applyFill="1" applyBorder="1" applyAlignment="1" applyProtection="1">
      <alignment horizontal="center" vertical="center" wrapText="1"/>
      <protection locked="0"/>
    </xf>
    <xf numFmtId="0" fontId="35" fillId="14" borderId="67" xfId="0" applyFont="1" applyFill="1" applyBorder="1" applyAlignment="1" applyProtection="1">
      <alignment horizontal="center" vertical="center" wrapText="1"/>
      <protection locked="0"/>
    </xf>
    <xf numFmtId="0" fontId="39" fillId="17" borderId="75" xfId="1" applyFont="1" applyFill="1" applyBorder="1" applyAlignment="1" applyProtection="1">
      <alignment horizontal="center" vertical="center" wrapText="1"/>
      <protection locked="0"/>
    </xf>
    <xf numFmtId="0" fontId="0" fillId="0" borderId="74" xfId="0" applyBorder="1"/>
    <xf numFmtId="3" fontId="16" fillId="10" borderId="61" xfId="0" applyNumberFormat="1" applyFont="1" applyFill="1" applyBorder="1" applyAlignment="1" applyProtection="1">
      <alignment horizontal="center" vertical="center" wrapText="1"/>
      <protection locked="0"/>
    </xf>
    <xf numFmtId="3" fontId="16" fillId="10" borderId="62" xfId="0" applyNumberFormat="1" applyFont="1" applyFill="1" applyBorder="1" applyAlignment="1" applyProtection="1">
      <alignment horizontal="center" vertical="center" wrapText="1"/>
      <protection locked="0"/>
    </xf>
    <xf numFmtId="3" fontId="16" fillId="10" borderId="73" xfId="0" applyNumberFormat="1" applyFont="1" applyFill="1" applyBorder="1" applyAlignment="1" applyProtection="1">
      <alignment horizontal="center" vertical="center" wrapText="1"/>
      <protection locked="0"/>
    </xf>
    <xf numFmtId="9" fontId="40" fillId="8" borderId="64" xfId="9" applyFont="1" applyFill="1" applyBorder="1" applyAlignment="1" applyProtection="1">
      <alignment horizontal="center" vertical="center" wrapText="1"/>
      <protection locked="0"/>
    </xf>
    <xf numFmtId="9" fontId="40" fillId="8" borderId="63" xfId="9" applyFont="1" applyFill="1" applyBorder="1" applyAlignment="1" applyProtection="1">
      <alignment horizontal="center" vertical="center" wrapText="1"/>
      <protection locked="0"/>
    </xf>
    <xf numFmtId="9" fontId="40" fillId="8" borderId="68" xfId="9" applyFont="1" applyFill="1" applyBorder="1" applyAlignment="1" applyProtection="1">
      <alignment horizontal="center" vertical="center" wrapText="1"/>
      <protection locked="0"/>
    </xf>
    <xf numFmtId="9" fontId="40" fillId="8" borderId="76" xfId="9" applyFont="1" applyFill="1" applyBorder="1" applyAlignment="1" applyProtection="1">
      <alignment horizontal="center" vertical="center" wrapText="1"/>
      <protection locked="0"/>
    </xf>
    <xf numFmtId="0" fontId="35" fillId="7" borderId="72" xfId="2" applyFont="1" applyFill="1" applyBorder="1" applyAlignment="1">
      <alignment horizontal="center" vertical="center" wrapText="1"/>
    </xf>
    <xf numFmtId="0" fontId="39" fillId="11" borderId="65" xfId="1" applyFont="1" applyFill="1" applyBorder="1" applyAlignment="1" applyProtection="1">
      <alignment horizontal="center" vertical="center" wrapText="1"/>
      <protection locked="0"/>
    </xf>
    <xf numFmtId="0" fontId="26" fillId="19" borderId="69" xfId="5" applyFont="1" applyFill="1" applyBorder="1" applyAlignment="1"/>
    <xf numFmtId="0" fontId="26" fillId="19" borderId="70" xfId="5" applyFont="1" applyFill="1" applyBorder="1" applyAlignment="1"/>
    <xf numFmtId="0" fontId="26" fillId="19" borderId="71" xfId="5" applyFont="1" applyFill="1" applyBorder="1" applyAlignment="1"/>
    <xf numFmtId="0" fontId="39" fillId="19" borderId="68" xfId="1" applyFont="1" applyFill="1" applyBorder="1" applyAlignment="1" applyProtection="1">
      <alignment horizontal="center" vertical="center" wrapText="1"/>
      <protection locked="0"/>
    </xf>
    <xf numFmtId="3" fontId="39" fillId="19" borderId="61" xfId="0" applyNumberFormat="1" applyFont="1" applyFill="1" applyBorder="1" applyAlignment="1" applyProtection="1">
      <alignment horizontal="center" vertical="center" wrapText="1"/>
      <protection locked="0"/>
    </xf>
    <xf numFmtId="3" fontId="39" fillId="19" borderId="62" xfId="0" applyNumberFormat="1" applyFont="1" applyFill="1" applyBorder="1" applyAlignment="1" applyProtection="1">
      <alignment horizontal="center" vertical="center" wrapText="1"/>
      <protection locked="0"/>
    </xf>
    <xf numFmtId="3" fontId="39" fillId="19" borderId="70" xfId="0" applyNumberFormat="1" applyFont="1" applyFill="1" applyBorder="1" applyAlignment="1" applyProtection="1">
      <alignment horizontal="center" vertical="center" wrapText="1"/>
      <protection locked="0"/>
    </xf>
    <xf numFmtId="9" fontId="40" fillId="19" borderId="64" xfId="9" applyFont="1" applyFill="1" applyBorder="1" applyAlignment="1" applyProtection="1">
      <alignment horizontal="center" vertical="center" wrapText="1"/>
      <protection locked="0"/>
    </xf>
    <xf numFmtId="0" fontId="57" fillId="19" borderId="61" xfId="0" applyFont="1" applyFill="1" applyBorder="1" applyAlignment="1" applyProtection="1">
      <alignment horizontal="right" wrapText="1"/>
      <protection locked="0"/>
    </xf>
    <xf numFmtId="2" fontId="39" fillId="19" borderId="61" xfId="1" applyNumberFormat="1" applyFont="1" applyFill="1" applyBorder="1" applyAlignment="1" applyProtection="1">
      <alignment horizontal="center" vertical="center" wrapText="1"/>
      <protection locked="0"/>
    </xf>
    <xf numFmtId="2" fontId="39" fillId="19" borderId="71" xfId="1" applyNumberFormat="1" applyFont="1" applyFill="1" applyBorder="1" applyAlignment="1" applyProtection="1">
      <alignment horizontal="center" vertical="center" wrapText="1"/>
      <protection locked="0"/>
    </xf>
    <xf numFmtId="2" fontId="39" fillId="19" borderId="70" xfId="1" applyNumberFormat="1" applyFont="1" applyFill="1" applyBorder="1" applyAlignment="1" applyProtection="1">
      <alignment horizontal="center" vertical="center" wrapText="1"/>
      <protection locked="0"/>
    </xf>
    <xf numFmtId="2" fontId="39" fillId="19" borderId="62" xfId="1" applyNumberFormat="1" applyFont="1" applyFill="1" applyBorder="1" applyAlignment="1" applyProtection="1">
      <alignment horizontal="center" vertical="center" wrapText="1"/>
      <protection locked="0"/>
    </xf>
    <xf numFmtId="0" fontId="39" fillId="19" borderId="71" xfId="1" applyFont="1" applyFill="1" applyBorder="1" applyAlignment="1" applyProtection="1">
      <alignment horizontal="center" vertical="center" wrapText="1"/>
      <protection locked="0"/>
    </xf>
    <xf numFmtId="0" fontId="35" fillId="9" borderId="61" xfId="0" applyFont="1" applyFill="1" applyBorder="1" applyAlignment="1" applyProtection="1">
      <alignment horizontal="center" vertical="center" wrapText="1"/>
      <protection locked="0"/>
    </xf>
    <xf numFmtId="0" fontId="35" fillId="9" borderId="72" xfId="0" applyFont="1" applyFill="1" applyBorder="1" applyAlignment="1" applyProtection="1">
      <alignment horizontal="center" vertical="center" wrapText="1"/>
      <protection locked="0"/>
    </xf>
    <xf numFmtId="0" fontId="35" fillId="9" borderId="67" xfId="0" applyFont="1" applyFill="1" applyBorder="1" applyAlignment="1" applyProtection="1">
      <alignment horizontal="center" vertical="center" wrapText="1"/>
      <protection locked="0"/>
    </xf>
    <xf numFmtId="0" fontId="35" fillId="9" borderId="62" xfId="0" applyFont="1" applyFill="1" applyBorder="1" applyAlignment="1" applyProtection="1">
      <alignment horizontal="center" vertical="center" wrapText="1"/>
      <protection locked="0"/>
    </xf>
    <xf numFmtId="0" fontId="35" fillId="9" borderId="75" xfId="0" applyFont="1" applyFill="1" applyBorder="1" applyAlignment="1" applyProtection="1">
      <alignment horizontal="center" vertical="center" wrapText="1"/>
      <protection locked="0"/>
    </xf>
    <xf numFmtId="9" fontId="40" fillId="19" borderId="68" xfId="9" applyFont="1" applyFill="1" applyBorder="1" applyAlignment="1" applyProtection="1">
      <alignment horizontal="center" vertical="center" wrapText="1"/>
      <protection locked="0"/>
    </xf>
    <xf numFmtId="0" fontId="26" fillId="20" borderId="31" xfId="5" applyFont="1" applyFill="1" applyBorder="1" applyAlignment="1"/>
    <xf numFmtId="0" fontId="26" fillId="20" borderId="0" xfId="5" applyFont="1" applyFill="1" applyBorder="1" applyAlignment="1"/>
    <xf numFmtId="0" fontId="26" fillId="20" borderId="64" xfId="5" applyFont="1" applyFill="1" applyBorder="1" applyAlignment="1"/>
    <xf numFmtId="0" fontId="39" fillId="20" borderId="61" xfId="1" applyFont="1" applyFill="1" applyBorder="1" applyAlignment="1" applyProtection="1">
      <alignment horizontal="center" vertical="center" wrapText="1"/>
      <protection locked="0"/>
    </xf>
    <xf numFmtId="0" fontId="39" fillId="20" borderId="61" xfId="1" applyFont="1" applyFill="1" applyBorder="1" applyAlignment="1" applyProtection="1">
      <alignment horizontal="right" vertical="center" wrapText="1"/>
      <protection locked="0"/>
    </xf>
    <xf numFmtId="3" fontId="39" fillId="20" borderId="61" xfId="1" applyNumberFormat="1" applyFont="1" applyFill="1" applyBorder="1" applyAlignment="1" applyProtection="1">
      <alignment horizontal="center" vertical="center" wrapText="1"/>
      <protection locked="0"/>
    </xf>
    <xf numFmtId="3" fontId="39" fillId="20" borderId="62" xfId="1" applyNumberFormat="1" applyFont="1" applyFill="1" applyBorder="1" applyAlignment="1" applyProtection="1">
      <alignment horizontal="center" vertical="center" wrapText="1"/>
      <protection locked="0"/>
    </xf>
    <xf numFmtId="0" fontId="39" fillId="20" borderId="74" xfId="1" applyFont="1" applyFill="1" applyBorder="1" applyAlignment="1" applyProtection="1">
      <alignment horizontal="center" vertical="center" wrapText="1"/>
      <protection locked="0"/>
    </xf>
    <xf numFmtId="0" fontId="39" fillId="20" borderId="71" xfId="1" applyFont="1" applyFill="1" applyBorder="1" applyAlignment="1" applyProtection="1">
      <alignment horizontal="center" vertical="center" wrapText="1"/>
      <protection locked="0"/>
    </xf>
    <xf numFmtId="3" fontId="39" fillId="20" borderId="71" xfId="1" applyNumberFormat="1" applyFont="1" applyFill="1" applyBorder="1" applyAlignment="1" applyProtection="1">
      <alignment horizontal="center" vertical="center" wrapText="1"/>
      <protection locked="0"/>
    </xf>
    <xf numFmtId="9" fontId="39" fillId="20" borderId="61" xfId="9" applyFont="1" applyFill="1" applyBorder="1" applyAlignment="1" applyProtection="1">
      <alignment horizontal="center" vertical="center" wrapText="1"/>
      <protection locked="0"/>
    </xf>
    <xf numFmtId="9" fontId="39" fillId="20" borderId="62" xfId="9" applyFont="1" applyFill="1" applyBorder="1" applyAlignment="1" applyProtection="1">
      <alignment horizontal="center" vertical="center" wrapText="1"/>
      <protection locked="0"/>
    </xf>
    <xf numFmtId="9" fontId="39" fillId="20" borderId="71" xfId="9" applyFont="1" applyFill="1" applyBorder="1" applyAlignment="1" applyProtection="1">
      <alignment horizontal="center" vertical="center" wrapText="1"/>
      <protection locked="0"/>
    </xf>
    <xf numFmtId="0" fontId="39" fillId="20" borderId="68" xfId="1" applyFont="1" applyFill="1" applyBorder="1" applyAlignment="1" applyProtection="1">
      <alignment horizontal="center" vertical="center" wrapText="1"/>
      <protection locked="0"/>
    </xf>
    <xf numFmtId="9" fontId="39" fillId="20" borderId="0" xfId="9" applyFont="1" applyFill="1" applyAlignment="1" applyProtection="1">
      <alignment horizontal="center" vertical="center" wrapText="1"/>
      <protection locked="0"/>
    </xf>
    <xf numFmtId="9" fontId="39" fillId="20" borderId="74" xfId="9" applyFont="1" applyFill="1" applyBorder="1" applyAlignment="1" applyProtection="1">
      <alignment horizontal="center" vertical="center" wrapText="1"/>
      <protection locked="0"/>
    </xf>
    <xf numFmtId="9" fontId="40" fillId="8" borderId="65" xfId="9" applyFont="1" applyFill="1" applyBorder="1" applyAlignment="1" applyProtection="1">
      <alignment horizontal="center" vertical="center" wrapText="1"/>
      <protection locked="0"/>
    </xf>
    <xf numFmtId="0" fontId="23" fillId="0" borderId="71" xfId="0" applyFont="1" applyBorder="1" applyAlignment="1" applyProtection="1">
      <alignment horizontal="right" wrapText="1"/>
      <protection locked="0"/>
    </xf>
    <xf numFmtId="0" fontId="39" fillId="8" borderId="68" xfId="1" applyFont="1" applyFill="1" applyBorder="1" applyAlignment="1" applyProtection="1">
      <alignment horizontal="center" vertical="center" wrapText="1"/>
      <protection locked="0"/>
    </xf>
    <xf numFmtId="0" fontId="39" fillId="19" borderId="61" xfId="0" applyFont="1" applyFill="1" applyBorder="1" applyAlignment="1" applyProtection="1">
      <alignment horizontal="center" vertical="center" wrapText="1"/>
      <protection locked="0"/>
    </xf>
    <xf numFmtId="0" fontId="39" fillId="0" borderId="0" xfId="1" applyFont="1" applyFill="1" applyAlignment="1" applyProtection="1">
      <alignment horizontal="center" vertical="center" wrapText="1"/>
      <protection locked="0"/>
    </xf>
    <xf numFmtId="0" fontId="39" fillId="0" borderId="0" xfId="1" applyFont="1" applyFill="1" applyAlignment="1" applyProtection="1">
      <alignment vertical="center" wrapText="1"/>
      <protection locked="0"/>
    </xf>
    <xf numFmtId="0" fontId="43" fillId="16" borderId="0" xfId="1" applyFont="1" applyFill="1" applyAlignment="1" applyProtection="1">
      <alignment vertical="center" wrapText="1"/>
      <protection locked="0"/>
    </xf>
    <xf numFmtId="0" fontId="39" fillId="20" borderId="61" xfId="9" applyNumberFormat="1" applyFont="1" applyFill="1" applyBorder="1" applyAlignment="1" applyProtection="1">
      <alignment horizontal="center" vertical="center" wrapText="1"/>
      <protection locked="0"/>
    </xf>
    <xf numFmtId="0" fontId="39" fillId="20" borderId="62" xfId="9" applyNumberFormat="1" applyFont="1" applyFill="1" applyBorder="1" applyAlignment="1" applyProtection="1">
      <alignment horizontal="center" vertical="center" wrapText="1"/>
      <protection locked="0"/>
    </xf>
    <xf numFmtId="0" fontId="39" fillId="20" borderId="74" xfId="9" applyNumberFormat="1" applyFont="1" applyFill="1" applyBorder="1" applyAlignment="1" applyProtection="1">
      <alignment horizontal="center" vertical="center" wrapText="1"/>
      <protection locked="0"/>
    </xf>
    <xf numFmtId="0" fontId="35" fillId="4" borderId="0" xfId="0" applyFont="1" applyFill="1" applyAlignment="1">
      <alignment vertical="top"/>
    </xf>
    <xf numFmtId="0" fontId="16" fillId="4" borderId="0" xfId="0" applyFont="1" applyFill="1" applyAlignment="1">
      <alignment vertical="top"/>
    </xf>
    <xf numFmtId="0" fontId="23" fillId="4" borderId="0" xfId="0" applyFont="1" applyFill="1" applyAlignment="1">
      <alignment vertical="top"/>
    </xf>
    <xf numFmtId="0" fontId="49" fillId="4" borderId="0" xfId="0" applyFont="1" applyFill="1" applyAlignment="1">
      <alignment vertical="top"/>
    </xf>
    <xf numFmtId="3" fontId="16" fillId="4" borderId="0" xfId="0" applyNumberFormat="1" applyFont="1" applyFill="1" applyAlignment="1" applyProtection="1">
      <alignment wrapText="1"/>
      <protection locked="0"/>
    </xf>
    <xf numFmtId="0" fontId="16" fillId="4" borderId="0" xfId="0" applyFont="1" applyFill="1" applyAlignment="1">
      <alignment horizontal="center"/>
    </xf>
    <xf numFmtId="3" fontId="16" fillId="4" borderId="61" xfId="0" applyNumberFormat="1" applyFont="1" applyFill="1" applyBorder="1" applyAlignment="1" applyProtection="1">
      <alignment wrapText="1"/>
      <protection locked="0"/>
    </xf>
    <xf numFmtId="0" fontId="0" fillId="4" borderId="0" xfId="0" applyFill="1"/>
    <xf numFmtId="0" fontId="16" fillId="4" borderId="0" xfId="0" applyFont="1" applyFill="1" applyAlignment="1">
      <alignment vertical="center"/>
    </xf>
    <xf numFmtId="0" fontId="15" fillId="16" borderId="24" xfId="1" applyFont="1" applyFill="1" applyBorder="1" applyAlignment="1" applyProtection="1">
      <alignment horizontal="center" wrapText="1"/>
      <protection locked="0"/>
    </xf>
    <xf numFmtId="0" fontId="62" fillId="0" borderId="0" xfId="0" applyFont="1"/>
    <xf numFmtId="0" fontId="63" fillId="0" borderId="0" xfId="0" applyFont="1"/>
    <xf numFmtId="3" fontId="63" fillId="0" borderId="0" xfId="0" applyNumberFormat="1" applyFont="1"/>
    <xf numFmtId="14" fontId="63" fillId="0" borderId="0" xfId="0" applyNumberFormat="1" applyFont="1"/>
    <xf numFmtId="0" fontId="16" fillId="0" borderId="0" xfId="0" applyFont="1" applyAlignment="1">
      <alignment horizontal="left" vertical="top"/>
    </xf>
    <xf numFmtId="0" fontId="64" fillId="0" borderId="0" xfId="0" applyFont="1"/>
    <xf numFmtId="3" fontId="39" fillId="19" borderId="71" xfId="0" applyNumberFormat="1" applyFont="1" applyFill="1" applyBorder="1" applyAlignment="1" applyProtection="1">
      <alignment horizontal="center" vertical="center" wrapText="1"/>
      <protection locked="0"/>
    </xf>
    <xf numFmtId="0" fontId="47" fillId="4" borderId="0" xfId="10" applyFill="1" applyAlignment="1">
      <alignment vertical="center"/>
    </xf>
    <xf numFmtId="0" fontId="25" fillId="4" borderId="0" xfId="0" applyFont="1" applyFill="1" applyAlignment="1">
      <alignment vertical="top" wrapText="1"/>
    </xf>
    <xf numFmtId="0" fontId="18" fillId="4" borderId="0" xfId="0" applyFont="1" applyFill="1" applyAlignment="1" applyProtection="1">
      <alignment vertical="top" wrapText="1"/>
      <protection locked="0"/>
    </xf>
    <xf numFmtId="0" fontId="27" fillId="4" borderId="0" xfId="5" applyFont="1" applyBorder="1" applyAlignment="1"/>
    <xf numFmtId="0" fontId="34" fillId="4" borderId="0" xfId="0" applyFont="1" applyFill="1" applyAlignment="1">
      <alignment wrapText="1"/>
    </xf>
    <xf numFmtId="164" fontId="34" fillId="4" borderId="0" xfId="0" applyNumberFormat="1" applyFont="1" applyFill="1" applyAlignment="1">
      <alignment wrapText="1"/>
    </xf>
    <xf numFmtId="0" fontId="35" fillId="4" borderId="3" xfId="0" applyFont="1" applyFill="1" applyBorder="1"/>
    <xf numFmtId="3" fontId="35" fillId="0" borderId="0" xfId="0" applyNumberFormat="1" applyFont="1" applyAlignment="1">
      <alignment horizontal="left" wrapText="1"/>
    </xf>
    <xf numFmtId="0" fontId="67" fillId="0" borderId="0" xfId="0" applyFont="1" applyAlignment="1">
      <alignment vertical="center" wrapText="1"/>
    </xf>
    <xf numFmtId="0" fontId="35" fillId="4" borderId="0" xfId="0" applyFont="1" applyFill="1"/>
    <xf numFmtId="0" fontId="35" fillId="4" borderId="3" xfId="0" applyFont="1" applyFill="1" applyBorder="1" applyAlignment="1">
      <alignment wrapText="1"/>
    </xf>
    <xf numFmtId="0" fontId="16" fillId="4" borderId="3" xfId="0" applyFont="1" applyFill="1" applyBorder="1"/>
    <xf numFmtId="0" fontId="35" fillId="0" borderId="0" xfId="0" applyFont="1"/>
    <xf numFmtId="0" fontId="16" fillId="4" borderId="90" xfId="0" applyFont="1" applyFill="1" applyBorder="1"/>
    <xf numFmtId="0" fontId="0" fillId="0" borderId="7" xfId="0" applyBorder="1" applyAlignment="1">
      <alignment wrapText="1"/>
    </xf>
    <xf numFmtId="0" fontId="35" fillId="0" borderId="3" xfId="0" applyFont="1" applyBorder="1" applyAlignment="1">
      <alignment wrapText="1"/>
    </xf>
    <xf numFmtId="0" fontId="35" fillId="4" borderId="0" xfId="0" applyFont="1" applyFill="1" applyAlignment="1">
      <alignment wrapText="1"/>
    </xf>
    <xf numFmtId="0" fontId="16" fillId="4" borderId="91" xfId="0" applyFont="1" applyFill="1" applyBorder="1"/>
    <xf numFmtId="0" fontId="16" fillId="4" borderId="91" xfId="0" applyFont="1" applyFill="1" applyBorder="1" applyAlignment="1">
      <alignment wrapText="1"/>
    </xf>
    <xf numFmtId="0" fontId="16" fillId="4" borderId="90" xfId="0" applyFont="1" applyFill="1" applyBorder="1" applyAlignment="1">
      <alignment wrapText="1"/>
    </xf>
    <xf numFmtId="0" fontId="16" fillId="4" borderId="88" xfId="0" applyFont="1" applyFill="1" applyBorder="1"/>
    <xf numFmtId="0" fontId="16" fillId="4" borderId="3" xfId="0" applyFont="1" applyFill="1" applyBorder="1" applyAlignment="1">
      <alignment wrapText="1"/>
    </xf>
    <xf numFmtId="0" fontId="16" fillId="4" borderId="89" xfId="0" applyFont="1" applyFill="1" applyBorder="1"/>
    <xf numFmtId="0" fontId="27" fillId="20" borderId="0" xfId="5" applyFont="1" applyFill="1" applyBorder="1" applyAlignment="1"/>
    <xf numFmtId="0" fontId="27" fillId="20" borderId="0" xfId="5" applyFont="1" applyFill="1" applyBorder="1" applyAlignment="1">
      <alignment wrapText="1"/>
    </xf>
    <xf numFmtId="0" fontId="27" fillId="20" borderId="85" xfId="5" applyFont="1" applyFill="1" applyBorder="1" applyAlignment="1"/>
    <xf numFmtId="0" fontId="27" fillId="20" borderId="89" xfId="5" applyFont="1" applyFill="1" applyBorder="1" applyAlignment="1"/>
    <xf numFmtId="0" fontId="27" fillId="20" borderId="87" xfId="5" applyFont="1" applyFill="1" applyBorder="1" applyAlignment="1"/>
    <xf numFmtId="0" fontId="27" fillId="20" borderId="87" xfId="5" applyFont="1" applyFill="1" applyBorder="1" applyAlignment="1">
      <alignment wrapText="1"/>
    </xf>
    <xf numFmtId="0" fontId="17" fillId="4" borderId="0" xfId="0" applyFont="1" applyFill="1" applyAlignment="1">
      <alignment horizontal="center" vertical="center" textRotation="90"/>
    </xf>
    <xf numFmtId="3" fontId="16" fillId="4" borderId="66" xfId="0" applyNumberFormat="1" applyFont="1" applyFill="1" applyBorder="1" applyAlignment="1" applyProtection="1">
      <alignment horizontal="left" vertical="top" wrapText="1"/>
      <protection locked="0"/>
    </xf>
    <xf numFmtId="3" fontId="16" fillId="4" borderId="0" xfId="0" applyNumberFormat="1" applyFont="1" applyFill="1" applyAlignment="1" applyProtection="1">
      <alignment horizontal="left" vertical="top" wrapText="1"/>
      <protection locked="0"/>
    </xf>
    <xf numFmtId="0" fontId="14" fillId="4" borderId="3" xfId="0" applyFont="1" applyFill="1" applyBorder="1"/>
    <xf numFmtId="0" fontId="14" fillId="4" borderId="3" xfId="0" applyFont="1" applyFill="1" applyBorder="1" applyAlignment="1">
      <alignment wrapText="1"/>
    </xf>
    <xf numFmtId="0" fontId="69" fillId="4" borderId="3" xfId="0" applyFont="1" applyFill="1" applyBorder="1"/>
    <xf numFmtId="0" fontId="35" fillId="4" borderId="0" xfId="0" applyFont="1" applyFill="1" applyAlignment="1">
      <alignment horizontal="center" wrapText="1"/>
    </xf>
    <xf numFmtId="3" fontId="35" fillId="18" borderId="61" xfId="0" applyNumberFormat="1" applyFont="1" applyFill="1" applyBorder="1" applyAlignment="1" applyProtection="1">
      <alignment wrapText="1"/>
      <protection locked="0"/>
    </xf>
    <xf numFmtId="0" fontId="40" fillId="0" borderId="0" xfId="0" applyFont="1" applyAlignment="1">
      <alignment vertical="center" wrapText="1"/>
    </xf>
    <xf numFmtId="0" fontId="18" fillId="4" borderId="0" xfId="0" applyFont="1" applyFill="1" applyAlignment="1" applyProtection="1">
      <alignment horizontal="left" vertical="top" wrapText="1"/>
      <protection locked="0"/>
    </xf>
    <xf numFmtId="0" fontId="70" fillId="4" borderId="0" xfId="0" applyFont="1" applyFill="1" applyAlignment="1">
      <alignment horizontal="center" vertical="center"/>
    </xf>
    <xf numFmtId="3" fontId="16" fillId="4" borderId="0" xfId="0" applyNumberFormat="1" applyFont="1" applyFill="1" applyAlignment="1" applyProtection="1">
      <alignment vertical="top" wrapText="1"/>
      <protection locked="0"/>
    </xf>
    <xf numFmtId="3" fontId="35" fillId="4" borderId="66" xfId="0" applyNumberFormat="1" applyFont="1" applyFill="1" applyBorder="1" applyAlignment="1" applyProtection="1">
      <alignment vertical="top" wrapText="1"/>
      <protection locked="0"/>
    </xf>
    <xf numFmtId="0" fontId="65" fillId="4" borderId="0" xfId="0" applyFont="1" applyFill="1" applyAlignment="1">
      <alignment vertical="center"/>
    </xf>
    <xf numFmtId="0" fontId="0" fillId="0" borderId="0" xfId="0" applyAlignment="1">
      <alignment horizontal="center" vertical="top" wrapText="1"/>
    </xf>
    <xf numFmtId="0" fontId="43" fillId="20" borderId="85" xfId="0" applyFont="1" applyFill="1" applyBorder="1" applyAlignment="1">
      <alignment horizontal="center" vertical="center" textRotation="90" wrapText="1"/>
    </xf>
    <xf numFmtId="3" fontId="14" fillId="18" borderId="61" xfId="0" applyNumberFormat="1" applyFont="1" applyFill="1" applyBorder="1" applyAlignment="1" applyProtection="1">
      <alignment wrapText="1"/>
      <protection locked="0"/>
    </xf>
    <xf numFmtId="0" fontId="14" fillId="4" borderId="0" xfId="0" applyFont="1" applyFill="1"/>
    <xf numFmtId="0" fontId="14" fillId="4" borderId="89" xfId="0" applyFont="1" applyFill="1" applyBorder="1"/>
    <xf numFmtId="3" fontId="14" fillId="18" borderId="0" xfId="0" applyNumberFormat="1" applyFont="1" applyFill="1" applyAlignment="1" applyProtection="1">
      <alignment wrapText="1"/>
      <protection locked="0"/>
    </xf>
    <xf numFmtId="3" fontId="14" fillId="4" borderId="0" xfId="0" applyNumberFormat="1" applyFont="1" applyFill="1" applyAlignment="1" applyProtection="1">
      <alignment wrapText="1"/>
      <protection locked="0"/>
    </xf>
    <xf numFmtId="0" fontId="72" fillId="0" borderId="0" xfId="0" applyFont="1" applyAlignment="1">
      <alignment vertical="center" wrapText="1"/>
    </xf>
    <xf numFmtId="0" fontId="72" fillId="4" borderId="0" xfId="0" applyFont="1" applyFill="1" applyAlignment="1">
      <alignment vertical="center" wrapText="1"/>
    </xf>
    <xf numFmtId="0" fontId="73" fillId="4" borderId="0" xfId="0" applyFont="1" applyFill="1" applyAlignment="1">
      <alignment vertical="center" wrapText="1"/>
    </xf>
    <xf numFmtId="0" fontId="74" fillId="4" borderId="0" xfId="0" applyFont="1" applyFill="1" applyAlignment="1">
      <alignment vertical="center" wrapText="1"/>
    </xf>
    <xf numFmtId="0" fontId="4" fillId="4" borderId="0" xfId="0" applyFont="1" applyFill="1" applyAlignment="1">
      <alignment horizontal="left" vertical="center" wrapText="1"/>
    </xf>
    <xf numFmtId="0" fontId="77" fillId="4" borderId="0" xfId="0" applyFont="1" applyFill="1" applyAlignment="1">
      <alignment horizontal="left" vertical="center" wrapText="1"/>
    </xf>
    <xf numFmtId="0" fontId="78" fillId="4" borderId="0" xfId="10" applyFont="1" applyFill="1" applyAlignment="1">
      <alignment vertical="center" wrapText="1"/>
    </xf>
    <xf numFmtId="0" fontId="78" fillId="4" borderId="0" xfId="10" applyFont="1" applyFill="1" applyAlignment="1">
      <alignment horizontal="left" vertical="center" wrapText="1"/>
    </xf>
    <xf numFmtId="0" fontId="79" fillId="4" borderId="3" xfId="10" applyFont="1" applyFill="1" applyBorder="1" applyAlignment="1">
      <alignment wrapText="1"/>
    </xf>
    <xf numFmtId="2" fontId="39" fillId="8" borderId="61" xfId="1" applyNumberFormat="1" applyFont="1" applyFill="1" applyBorder="1" applyAlignment="1" applyProtection="1">
      <alignment horizontal="center" vertical="center" wrapText="1"/>
      <protection locked="0"/>
    </xf>
    <xf numFmtId="0" fontId="12" fillId="0" borderId="0" xfId="0" applyFont="1"/>
    <xf numFmtId="0" fontId="57" fillId="19" borderId="0" xfId="0" applyFont="1" applyFill="1" applyAlignment="1" applyProtection="1">
      <alignment horizontal="right" wrapText="1"/>
      <protection locked="0"/>
    </xf>
    <xf numFmtId="165" fontId="14" fillId="4" borderId="89" xfId="0" applyNumberFormat="1" applyFont="1" applyFill="1" applyBorder="1" applyAlignment="1">
      <alignment horizontal="center"/>
    </xf>
    <xf numFmtId="0" fontId="58" fillId="0" borderId="0" xfId="0" applyFont="1" applyAlignment="1">
      <alignment horizontal="left" wrapText="1"/>
    </xf>
    <xf numFmtId="0" fontId="61" fillId="4" borderId="0" xfId="0" applyFont="1" applyFill="1" applyAlignment="1">
      <alignment horizontal="left" vertical="top" wrapText="1"/>
    </xf>
    <xf numFmtId="0" fontId="40" fillId="4" borderId="0" xfId="0" applyFont="1" applyFill="1" applyAlignment="1">
      <alignment horizontal="center" vertical="top" wrapText="1"/>
    </xf>
    <xf numFmtId="0" fontId="27" fillId="8" borderId="32" xfId="5" applyFont="1" applyFill="1" applyBorder="1" applyAlignment="1">
      <alignment horizontal="left"/>
    </xf>
    <xf numFmtId="0" fontId="27" fillId="8" borderId="33" xfId="5" applyFont="1" applyFill="1" applyBorder="1" applyAlignment="1">
      <alignment horizontal="left"/>
    </xf>
    <xf numFmtId="0" fontId="18" fillId="4" borderId="0" xfId="0" applyFont="1" applyFill="1" applyAlignment="1">
      <alignment horizontal="left" vertical="top" wrapText="1"/>
    </xf>
    <xf numFmtId="0" fontId="18" fillId="4" borderId="21" xfId="0" applyFont="1" applyFill="1" applyBorder="1" applyAlignment="1" applyProtection="1">
      <alignment horizontal="left" vertical="top" wrapText="1"/>
      <protection locked="0"/>
    </xf>
    <xf numFmtId="0" fontId="18" fillId="4" borderId="22" xfId="0" applyFont="1" applyFill="1" applyBorder="1" applyAlignment="1" applyProtection="1">
      <alignment horizontal="left" vertical="top" wrapText="1"/>
      <protection locked="0"/>
    </xf>
    <xf numFmtId="0" fontId="18" fillId="4" borderId="23" xfId="0" applyFont="1" applyFill="1" applyBorder="1" applyAlignment="1" applyProtection="1">
      <alignment horizontal="left" vertical="top" wrapText="1"/>
      <protection locked="0"/>
    </xf>
    <xf numFmtId="0" fontId="29" fillId="8" borderId="0" xfId="0" applyFont="1" applyFill="1" applyAlignment="1">
      <alignment horizontal="center" vertical="center" textRotation="90" wrapText="1"/>
    </xf>
    <xf numFmtId="0" fontId="14" fillId="7" borderId="0" xfId="1" applyFont="1" applyFill="1" applyAlignment="1">
      <alignment horizontal="left" wrapText="1"/>
    </xf>
    <xf numFmtId="0" fontId="15" fillId="7" borderId="0" xfId="1" applyFont="1" applyFill="1" applyAlignment="1">
      <alignment horizontal="left" wrapText="1"/>
    </xf>
    <xf numFmtId="0" fontId="17" fillId="4" borderId="0" xfId="0" applyFont="1" applyFill="1" applyAlignment="1">
      <alignment horizontal="center" vertical="center" textRotation="90"/>
    </xf>
    <xf numFmtId="0" fontId="19" fillId="0" borderId="0" xfId="0" applyFont="1" applyAlignment="1">
      <alignment horizontal="left" vertical="top" wrapText="1"/>
    </xf>
    <xf numFmtId="0" fontId="45" fillId="4" borderId="0" xfId="0" applyFont="1" applyFill="1" applyAlignment="1">
      <alignment horizontal="center" wrapText="1"/>
    </xf>
    <xf numFmtId="0" fontId="13" fillId="8" borderId="0" xfId="0" applyFont="1" applyFill="1" applyAlignment="1">
      <alignment horizontal="center" vertical="center" textRotation="90" wrapText="1"/>
    </xf>
    <xf numFmtId="0" fontId="18" fillId="4" borderId="34" xfId="0" applyFont="1" applyFill="1" applyBorder="1" applyAlignment="1" applyProtection="1">
      <alignment horizontal="left" vertical="top" wrapText="1"/>
      <protection locked="0"/>
    </xf>
    <xf numFmtId="0" fontId="18" fillId="4" borderId="32" xfId="0" applyFont="1" applyFill="1" applyBorder="1" applyAlignment="1" applyProtection="1">
      <alignment horizontal="left" vertical="top" wrapText="1"/>
      <protection locked="0"/>
    </xf>
    <xf numFmtId="0" fontId="18" fillId="4" borderId="33" xfId="0" applyFont="1" applyFill="1" applyBorder="1" applyAlignment="1" applyProtection="1">
      <alignment horizontal="left" vertical="top" wrapText="1"/>
      <protection locked="0"/>
    </xf>
    <xf numFmtId="0" fontId="17" fillId="4" borderId="0" xfId="0" applyFont="1" applyFill="1" applyAlignment="1">
      <alignment horizontal="center" vertical="center" textRotation="90" wrapText="1"/>
    </xf>
    <xf numFmtId="0" fontId="19" fillId="0" borderId="24" xfId="0" applyFont="1" applyBorder="1" applyAlignment="1">
      <alignment horizontal="left" vertical="top" wrapText="1"/>
    </xf>
    <xf numFmtId="0" fontId="20" fillId="4" borderId="0" xfId="0" applyFont="1" applyFill="1" applyAlignment="1">
      <alignment horizontal="left" vertical="top" wrapText="1"/>
    </xf>
    <xf numFmtId="0" fontId="44" fillId="4" borderId="0" xfId="0" applyFont="1" applyFill="1" applyAlignment="1">
      <alignment horizontal="left" vertical="top" wrapText="1"/>
    </xf>
    <xf numFmtId="0" fontId="25" fillId="4" borderId="25" xfId="0" applyFont="1" applyFill="1" applyBorder="1" applyAlignment="1" applyProtection="1">
      <alignment horizontal="left" vertical="top" wrapText="1"/>
      <protection locked="0"/>
    </xf>
    <xf numFmtId="0" fontId="25" fillId="4" borderId="26" xfId="0" applyFont="1" applyFill="1" applyBorder="1" applyAlignment="1" applyProtection="1">
      <alignment horizontal="left" vertical="top" wrapText="1"/>
      <protection locked="0"/>
    </xf>
    <xf numFmtId="0" fontId="25" fillId="4" borderId="27" xfId="0" applyFont="1" applyFill="1" applyBorder="1" applyAlignment="1" applyProtection="1">
      <alignment horizontal="left" vertical="top" wrapText="1"/>
      <protection locked="0"/>
    </xf>
    <xf numFmtId="0" fontId="25" fillId="4" borderId="28" xfId="0" applyFont="1" applyFill="1" applyBorder="1" applyAlignment="1" applyProtection="1">
      <alignment horizontal="left" vertical="top" wrapText="1"/>
      <protection locked="0"/>
    </xf>
    <xf numFmtId="0" fontId="25" fillId="4" borderId="29" xfId="0" applyFont="1" applyFill="1" applyBorder="1" applyAlignment="1" applyProtection="1">
      <alignment horizontal="left" vertical="top" wrapText="1"/>
      <protection locked="0"/>
    </xf>
    <xf numFmtId="0" fontId="25" fillId="4" borderId="30" xfId="0" applyFont="1" applyFill="1" applyBorder="1" applyAlignment="1" applyProtection="1">
      <alignment horizontal="left" vertical="top" wrapText="1"/>
      <protection locked="0"/>
    </xf>
    <xf numFmtId="0" fontId="23" fillId="0" borderId="64" xfId="0" applyFont="1" applyBorder="1" applyAlignment="1" applyProtection="1">
      <alignment horizontal="center" textRotation="90" wrapText="1"/>
      <protection locked="0"/>
    </xf>
    <xf numFmtId="0" fontId="23" fillId="0" borderId="65" xfId="0" applyFont="1" applyBorder="1" applyAlignment="1" applyProtection="1">
      <alignment horizontal="center" textRotation="90" wrapText="1"/>
      <protection locked="0"/>
    </xf>
    <xf numFmtId="0" fontId="23" fillId="0" borderId="63" xfId="0" applyFont="1" applyBorder="1" applyAlignment="1" applyProtection="1">
      <alignment horizontal="center" textRotation="90" wrapText="1"/>
      <protection locked="0"/>
    </xf>
    <xf numFmtId="0" fontId="53" fillId="16" borderId="44" xfId="0" applyFont="1" applyFill="1" applyBorder="1" applyAlignment="1">
      <alignment horizontal="center"/>
    </xf>
    <xf numFmtId="0" fontId="53" fillId="16" borderId="24" xfId="0" applyFont="1" applyFill="1" applyBorder="1" applyAlignment="1">
      <alignment horizontal="center"/>
    </xf>
    <xf numFmtId="0" fontId="53" fillId="16" borderId="0" xfId="2" applyFont="1" applyFill="1" applyAlignment="1">
      <alignment horizontal="center" wrapText="1"/>
    </xf>
    <xf numFmtId="0" fontId="16" fillId="0" borderId="77" xfId="0" applyFont="1" applyBorder="1" applyAlignment="1">
      <alignment horizontal="center" vertical="top"/>
    </xf>
    <xf numFmtId="0" fontId="16" fillId="0" borderId="78" xfId="0" applyFont="1" applyBorder="1" applyAlignment="1">
      <alignment horizontal="center" vertical="top"/>
    </xf>
    <xf numFmtId="0" fontId="16" fillId="0" borderId="79" xfId="0" applyFont="1" applyBorder="1" applyAlignment="1">
      <alignment horizontal="center" vertical="top"/>
    </xf>
    <xf numFmtId="0" fontId="16" fillId="0" borderId="80" xfId="0" applyFont="1" applyBorder="1" applyAlignment="1">
      <alignment horizontal="center" vertical="top"/>
    </xf>
    <xf numFmtId="0" fontId="16" fillId="0" borderId="0" xfId="0" applyFont="1" applyAlignment="1">
      <alignment horizontal="center" vertical="top"/>
    </xf>
    <xf numFmtId="0" fontId="16" fillId="0" borderId="81" xfId="0" applyFont="1" applyBorder="1" applyAlignment="1">
      <alignment horizontal="center" vertical="top"/>
    </xf>
    <xf numFmtId="0" fontId="16" fillId="0" borderId="82" xfId="0" applyFont="1" applyBorder="1" applyAlignment="1">
      <alignment horizontal="center" vertical="top"/>
    </xf>
    <xf numFmtId="0" fontId="16" fillId="0" borderId="83" xfId="0" applyFont="1" applyBorder="1" applyAlignment="1">
      <alignment horizontal="center" vertical="top"/>
    </xf>
    <xf numFmtId="0" fontId="16" fillId="0" borderId="84" xfId="0" applyFont="1" applyBorder="1" applyAlignment="1">
      <alignment horizontal="center" vertical="top"/>
    </xf>
    <xf numFmtId="0" fontId="15" fillId="16" borderId="24" xfId="1" applyFont="1" applyFill="1" applyBorder="1" applyAlignment="1" applyProtection="1">
      <alignment horizontal="center" wrapText="1"/>
      <protection locked="0"/>
    </xf>
    <xf numFmtId="3" fontId="16" fillId="4" borderId="66" xfId="0" applyNumberFormat="1" applyFont="1" applyFill="1" applyBorder="1" applyAlignment="1" applyProtection="1">
      <alignment horizontal="left" vertical="top" wrapText="1"/>
      <protection locked="0"/>
    </xf>
    <xf numFmtId="3" fontId="16" fillId="4" borderId="0" xfId="0" applyNumberFormat="1" applyFont="1" applyFill="1" applyAlignment="1" applyProtection="1">
      <alignment horizontal="left" vertical="top" wrapText="1"/>
      <protection locked="0"/>
    </xf>
    <xf numFmtId="3" fontId="16" fillId="4" borderId="0" xfId="0" applyNumberFormat="1" applyFont="1" applyFill="1" applyAlignment="1" applyProtection="1">
      <alignment horizontal="center" vertical="top" wrapText="1"/>
      <protection locked="0"/>
    </xf>
    <xf numFmtId="0" fontId="35" fillId="4" borderId="85" xfId="0" applyFont="1" applyFill="1" applyBorder="1" applyAlignment="1">
      <alignment horizontal="center" wrapText="1"/>
    </xf>
    <xf numFmtId="0" fontId="35" fillId="4" borderId="0" xfId="0" applyFont="1" applyFill="1" applyAlignment="1">
      <alignment horizontal="center" wrapText="1"/>
    </xf>
    <xf numFmtId="0" fontId="18" fillId="4" borderId="0" xfId="0" applyFont="1" applyFill="1" applyAlignment="1" applyProtection="1">
      <alignment horizontal="center" vertical="top" wrapText="1"/>
      <protection locked="0"/>
    </xf>
    <xf numFmtId="0" fontId="16" fillId="4" borderId="3" xfId="0" applyFont="1" applyFill="1" applyBorder="1" applyAlignment="1">
      <alignment horizontal="center" wrapText="1"/>
    </xf>
    <xf numFmtId="0" fontId="16" fillId="4" borderId="90" xfId="0" applyFont="1" applyFill="1" applyBorder="1" applyAlignment="1">
      <alignment horizontal="center" wrapText="1"/>
    </xf>
    <xf numFmtId="0" fontId="16" fillId="4" borderId="0" xfId="0" applyFont="1" applyFill="1" applyAlignment="1">
      <alignment horizontal="center" wrapText="1"/>
    </xf>
    <xf numFmtId="0" fontId="66" fillId="21" borderId="87" xfId="0" applyFont="1" applyFill="1" applyBorder="1" applyAlignment="1">
      <alignment horizontal="right" wrapText="1"/>
    </xf>
    <xf numFmtId="0" fontId="66" fillId="21" borderId="4" xfId="0" applyFont="1" applyFill="1" applyBorder="1" applyAlignment="1">
      <alignment horizontal="right" wrapText="1"/>
    </xf>
    <xf numFmtId="0" fontId="16" fillId="4" borderId="16" xfId="0" applyFont="1" applyFill="1" applyBorder="1" applyAlignment="1">
      <alignment horizontal="center" wrapText="1"/>
    </xf>
    <xf numFmtId="0" fontId="16" fillId="4" borderId="86" xfId="0" applyFont="1" applyFill="1" applyBorder="1" applyAlignment="1">
      <alignment horizontal="center" wrapText="1"/>
    </xf>
    <xf numFmtId="0" fontId="43" fillId="20" borderId="85" xfId="0" applyFont="1" applyFill="1" applyBorder="1" applyAlignment="1">
      <alignment horizontal="center" vertical="center" textRotation="90" wrapText="1"/>
    </xf>
    <xf numFmtId="0" fontId="43" fillId="20" borderId="88" xfId="0" applyFont="1" applyFill="1" applyBorder="1" applyAlignment="1">
      <alignment horizontal="center" vertical="center" textRotation="90" wrapText="1"/>
    </xf>
    <xf numFmtId="0" fontId="43" fillId="20" borderId="86" xfId="0" applyFont="1" applyFill="1" applyBorder="1" applyAlignment="1">
      <alignment horizontal="center" vertical="center" textRotation="90" wrapText="1"/>
    </xf>
    <xf numFmtId="0" fontId="69" fillId="21" borderId="87" xfId="0" applyFont="1" applyFill="1" applyBorder="1" applyAlignment="1">
      <alignment horizontal="right" wrapText="1"/>
    </xf>
    <xf numFmtId="0" fontId="69" fillId="21" borderId="4" xfId="0" applyFont="1" applyFill="1" applyBorder="1" applyAlignment="1">
      <alignment horizontal="right" wrapText="1"/>
    </xf>
    <xf numFmtId="0" fontId="66" fillId="21" borderId="87" xfId="0" applyFont="1" applyFill="1" applyBorder="1" applyAlignment="1">
      <alignment horizontal="center" wrapText="1"/>
    </xf>
    <xf numFmtId="0" fontId="66" fillId="21" borderId="4" xfId="0" applyFont="1" applyFill="1" applyBorder="1" applyAlignment="1">
      <alignment horizontal="center" wrapText="1"/>
    </xf>
    <xf numFmtId="0" fontId="71" fillId="4" borderId="0" xfId="0" applyFont="1" applyFill="1" applyAlignment="1">
      <alignment horizontal="left" vertical="top" wrapText="1"/>
    </xf>
    <xf numFmtId="0" fontId="18" fillId="4" borderId="25" xfId="0" applyFont="1" applyFill="1" applyBorder="1" applyAlignment="1" applyProtection="1">
      <alignment horizontal="left" vertical="top" wrapText="1"/>
      <protection locked="0"/>
    </xf>
    <xf numFmtId="0" fontId="18" fillId="4" borderId="26" xfId="0" applyFont="1" applyFill="1" applyBorder="1" applyAlignment="1" applyProtection="1">
      <alignment horizontal="left" vertical="top" wrapText="1"/>
      <protection locked="0"/>
    </xf>
    <xf numFmtId="0" fontId="18" fillId="4" borderId="27" xfId="0" applyFont="1" applyFill="1" applyBorder="1" applyAlignment="1" applyProtection="1">
      <alignment horizontal="left" vertical="top" wrapText="1"/>
      <protection locked="0"/>
    </xf>
    <xf numFmtId="0" fontId="18" fillId="4" borderId="28" xfId="0" applyFont="1" applyFill="1" applyBorder="1" applyAlignment="1" applyProtection="1">
      <alignment horizontal="left" vertical="top" wrapText="1"/>
      <protection locked="0"/>
    </xf>
    <xf numFmtId="0" fontId="18" fillId="4" borderId="29" xfId="0" applyFont="1" applyFill="1" applyBorder="1" applyAlignment="1" applyProtection="1">
      <alignment horizontal="left" vertical="top" wrapText="1"/>
      <protection locked="0"/>
    </xf>
    <xf numFmtId="0" fontId="18" fillId="4" borderId="30" xfId="0" applyFont="1" applyFill="1" applyBorder="1" applyAlignment="1" applyProtection="1">
      <alignment horizontal="left" vertical="top" wrapText="1"/>
      <protection locked="0"/>
    </xf>
    <xf numFmtId="0" fontId="69" fillId="21" borderId="87" xfId="0" applyFont="1" applyFill="1" applyBorder="1" applyAlignment="1">
      <alignment horizontal="center" wrapText="1"/>
    </xf>
    <xf numFmtId="0" fontId="69" fillId="21" borderId="4" xfId="0" applyFont="1" applyFill="1" applyBorder="1" applyAlignment="1">
      <alignment horizontal="center" wrapText="1"/>
    </xf>
  </cellXfs>
  <cellStyles count="11">
    <cellStyle name="20% - Accent5" xfId="3" builtinId="46"/>
    <cellStyle name="40% - Accent5" xfId="2" builtinId="47"/>
    <cellStyle name="Accent5" xfId="1" builtinId="45"/>
    <cellStyle name="Hyperlink" xfId="10" builtinId="8"/>
    <cellStyle name="Hyperlink 2" xfId="7"/>
    <cellStyle name="Normal" xfId="0" builtinId="0"/>
    <cellStyle name="Normal 2" xfId="6"/>
    <cellStyle name="Normal 2 2" xfId="8"/>
    <cellStyle name="Percent" xfId="9" builtinId="5"/>
    <cellStyle name="UST: ÁRTAL" xfId="5"/>
    <cellStyle name="UST: HEADING 1 á sheetum" xfId="4"/>
  </cellStyles>
  <dxfs count="2138">
    <dxf>
      <fill>
        <patternFill>
          <bgColor theme="8" tint="-0.24994659260841701"/>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rgb="FFFFFF00"/>
        </patternFill>
      </fill>
    </dxf>
    <dxf>
      <fill>
        <patternFill>
          <bgColor rgb="FFFF9900"/>
        </patternFill>
      </fill>
    </dxf>
    <dxf>
      <fill>
        <patternFill>
          <bgColor theme="0" tint="-0.34998626667073579"/>
        </patternFill>
      </fill>
    </dxf>
    <dxf>
      <fill>
        <patternFill>
          <bgColor theme="0" tint="-0.499984740745262"/>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499984740745262"/>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499984740745262"/>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rgb="FFFF9900"/>
        </patternFill>
      </fill>
    </dxf>
    <dxf>
      <fill>
        <patternFill>
          <bgColor theme="0" tint="-0.34998626667073579"/>
        </patternFill>
      </fill>
    </dxf>
    <dxf>
      <fill>
        <patternFill>
          <bgColor theme="0" tint="-0.499984740745262"/>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499984740745262"/>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499984740745262"/>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rgb="FFFF9900"/>
        </patternFill>
      </fill>
    </dxf>
    <dxf>
      <fill>
        <patternFill>
          <bgColor theme="0" tint="-0.34998626667073579"/>
        </patternFill>
      </fill>
    </dxf>
    <dxf>
      <fill>
        <patternFill>
          <bgColor theme="0" tint="-0.499984740745262"/>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499984740745262"/>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499984740745262"/>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rgb="FFFF9900"/>
        </patternFill>
      </fill>
    </dxf>
    <dxf>
      <fill>
        <patternFill>
          <bgColor theme="0" tint="-0.34998626667073579"/>
        </patternFill>
      </fill>
    </dxf>
    <dxf>
      <fill>
        <patternFill>
          <bgColor theme="0" tint="-0.499984740745262"/>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499984740745262"/>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499984740745262"/>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rgb="FFFF9900"/>
        </patternFill>
      </fill>
    </dxf>
    <dxf>
      <fill>
        <patternFill>
          <bgColor theme="0" tint="-0.34998626667073579"/>
        </patternFill>
      </fill>
    </dxf>
    <dxf>
      <fill>
        <patternFill>
          <bgColor theme="0" tint="-0.499984740745262"/>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499984740745262"/>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499984740745262"/>
        </patternFill>
      </fill>
    </dxf>
    <dxf>
      <fill>
        <patternFill>
          <bgColor rgb="FFFF9900"/>
        </patternFill>
      </fill>
    </dxf>
    <dxf>
      <fill>
        <patternFill>
          <bgColor theme="0" tint="-0.34998626667073579"/>
        </patternFill>
      </fill>
    </dxf>
    <dxf>
      <fill>
        <patternFill>
          <bgColor theme="0" tint="-0.499984740745262"/>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499984740745262"/>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499984740745262"/>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rgb="FFCC0099"/>
        </patternFill>
      </fill>
    </dxf>
    <dxf>
      <fill>
        <patternFill>
          <bgColor theme="0" tint="-0.34998626667073579"/>
        </patternFill>
      </fill>
    </dxf>
    <dxf>
      <fill>
        <patternFill>
          <bgColor theme="0" tint="-0.499984740745262"/>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499984740745262"/>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rgb="FFCC0099"/>
        </patternFill>
      </fill>
    </dxf>
    <dxf>
      <fill>
        <patternFill>
          <bgColor theme="0" tint="-0.34998626667073579"/>
        </patternFill>
      </fill>
    </dxf>
    <dxf>
      <fill>
        <patternFill>
          <bgColor theme="0" tint="-0.499984740745262"/>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499984740745262"/>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rgb="FFCC0099"/>
        </patternFill>
      </fill>
    </dxf>
    <dxf>
      <fill>
        <patternFill>
          <bgColor theme="0" tint="-0.34998626667073579"/>
        </patternFill>
      </fill>
    </dxf>
    <dxf>
      <fill>
        <patternFill>
          <bgColor theme="0" tint="-0.499984740745262"/>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499984740745262"/>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rgb="FFCC0099"/>
        </patternFill>
      </fill>
    </dxf>
    <dxf>
      <fill>
        <patternFill>
          <bgColor theme="0" tint="-0.34998626667073579"/>
        </patternFill>
      </fill>
    </dxf>
    <dxf>
      <fill>
        <patternFill>
          <bgColor theme="0" tint="-0.499984740745262"/>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499984740745262"/>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rgb="FFCC0099"/>
        </patternFill>
      </fill>
    </dxf>
    <dxf>
      <fill>
        <patternFill>
          <bgColor theme="0" tint="-0.34998626667073579"/>
        </patternFill>
      </fill>
    </dxf>
    <dxf>
      <fill>
        <patternFill>
          <bgColor theme="0" tint="-0.499984740745262"/>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499984740745262"/>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499984740745262"/>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rgb="FFCC0099"/>
        </patternFill>
      </fill>
    </dxf>
    <dxf>
      <fill>
        <patternFill>
          <bgColor theme="0" tint="-0.34998626667073579"/>
        </patternFill>
      </fill>
    </dxf>
    <dxf>
      <fill>
        <patternFill>
          <bgColor theme="0" tint="-0.499984740745262"/>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499984740745262"/>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499984740745262"/>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499984740745262"/>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499984740745262"/>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499984740745262"/>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499984740745262"/>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theme="5"/>
        </patternFill>
      </fill>
    </dxf>
    <dxf>
      <fill>
        <patternFill>
          <bgColor theme="8" tint="-0.24994659260841701"/>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theme="5"/>
        </patternFill>
      </fill>
    </dxf>
    <dxf>
      <fill>
        <patternFill>
          <bgColor theme="8" tint="-0.24994659260841701"/>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theme="5"/>
        </patternFill>
      </fill>
    </dxf>
    <dxf>
      <fill>
        <patternFill>
          <bgColor theme="8" tint="-0.24994659260841701"/>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theme="5"/>
        </patternFill>
      </fill>
    </dxf>
    <dxf>
      <fill>
        <patternFill>
          <bgColor theme="8" tint="-0.24994659260841701"/>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theme="5"/>
        </patternFill>
      </fill>
    </dxf>
    <dxf>
      <fill>
        <patternFill>
          <bgColor theme="8" tint="-0.24994659260841701"/>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theme="5"/>
        </patternFill>
      </fill>
    </dxf>
    <dxf>
      <fill>
        <patternFill>
          <bgColor theme="8" tint="-0.24994659260841701"/>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theme="5"/>
        </patternFill>
      </fill>
    </dxf>
    <dxf>
      <fill>
        <patternFill>
          <bgColor theme="8" tint="-0.24994659260841701"/>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theme="5"/>
        </patternFill>
      </fill>
    </dxf>
    <dxf>
      <fill>
        <patternFill>
          <bgColor theme="8" tint="-0.24994659260841701"/>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theme="5"/>
        </patternFill>
      </fill>
    </dxf>
    <dxf>
      <fill>
        <patternFill>
          <bgColor theme="8" tint="-0.24994659260841701"/>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theme="5"/>
        </patternFill>
      </fill>
    </dxf>
    <dxf>
      <fill>
        <patternFill>
          <bgColor theme="8" tint="-0.24994659260841701"/>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theme="5"/>
        </patternFill>
      </fill>
    </dxf>
    <dxf>
      <fill>
        <patternFill>
          <bgColor theme="8" tint="-0.24994659260841701"/>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theme="5"/>
        </patternFill>
      </fill>
    </dxf>
    <dxf>
      <fill>
        <patternFill>
          <bgColor theme="8" tint="-0.24994659260841701"/>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theme="5"/>
        </patternFill>
      </fill>
    </dxf>
    <dxf>
      <fill>
        <patternFill>
          <bgColor theme="8" tint="-0.24994659260841701"/>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theme="5"/>
        </patternFill>
      </fill>
    </dxf>
    <dxf>
      <fill>
        <patternFill>
          <bgColor theme="8" tint="-0.24994659260841701"/>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theme="5"/>
        </patternFill>
      </fill>
    </dxf>
    <dxf>
      <fill>
        <patternFill>
          <bgColor theme="8" tint="-0.24994659260841701"/>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theme="5"/>
        </patternFill>
      </fill>
    </dxf>
    <dxf>
      <fill>
        <patternFill>
          <bgColor theme="5"/>
        </patternFill>
      </fill>
    </dxf>
    <dxf>
      <fill>
        <patternFill>
          <bgColor theme="5"/>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theme="8" tint="-0.24994659260841701"/>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theme="8" tint="-0.24994659260841701"/>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theme="8" tint="-0.24994659260841701"/>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theme="8" tint="-0.24994659260841701"/>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theme="8" tint="-0.24994659260841701"/>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theme="8" tint="-0.24994659260841701"/>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theme="8" tint="-0.24994659260841701"/>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theme="9"/>
        </patternFill>
      </fill>
    </dxf>
    <dxf>
      <fill>
        <patternFill>
          <bgColor rgb="FFFFC000"/>
        </patternFill>
      </fill>
    </dxf>
    <dxf>
      <fill>
        <patternFill>
          <bgColor rgb="FFFF0101"/>
        </patternFill>
      </fill>
    </dxf>
    <dxf>
      <fill>
        <patternFill>
          <bgColor theme="0"/>
        </patternFill>
      </fill>
    </dxf>
    <dxf>
      <fill>
        <patternFill>
          <bgColor theme="8" tint="0.59996337778862885"/>
        </patternFill>
      </fill>
    </dxf>
    <dxf>
      <fill>
        <patternFill>
          <bgColor theme="0" tint="-0.499984740745262"/>
        </patternFill>
      </fill>
    </dxf>
    <dxf>
      <fill>
        <patternFill>
          <bgColor theme="0" tint="-0.499984740745262"/>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ill>
        <patternFill>
          <bgColor rgb="FF00FF00"/>
        </patternFill>
      </fill>
    </dxf>
    <dxf>
      <fill>
        <patternFill>
          <bgColor rgb="FFFFC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theme="8" tint="-0.24994659260841701"/>
        </patternFill>
      </fill>
    </dxf>
    <dxf>
      <fill>
        <patternFill>
          <bgColor rgb="FF06C218"/>
        </patternFill>
      </fill>
    </dxf>
    <dxf>
      <font>
        <color theme="0"/>
      </font>
    </dxf>
    <dxf>
      <font>
        <color theme="0"/>
      </font>
    </dxf>
    <dxf>
      <font>
        <color theme="0"/>
      </font>
    </dxf>
    <dxf>
      <font>
        <color theme="0"/>
      </font>
    </dxf>
    <dxf>
      <font>
        <color theme="8" tint="0.79998168889431442"/>
      </font>
    </dxf>
    <dxf>
      <font>
        <color theme="0"/>
      </font>
    </dxf>
    <dxf>
      <font>
        <color theme="0"/>
      </font>
      <numFmt numFmtId="1" formatCode="0"/>
    </dxf>
    <dxf>
      <font>
        <color theme="8" tint="0.79998168889431442"/>
      </font>
    </dxf>
    <dxf>
      <font>
        <color theme="8" tint="0.79998168889431442"/>
      </font>
    </dxf>
    <dxf>
      <font>
        <color theme="8" tint="0.79998168889431442"/>
      </font>
    </dxf>
    <dxf>
      <font>
        <color theme="0"/>
      </font>
    </dxf>
    <dxf>
      <font>
        <color theme="8" tint="0.79998168889431442"/>
      </font>
    </dxf>
    <dxf>
      <font>
        <color theme="0"/>
      </font>
    </dxf>
    <dxf>
      <font>
        <color theme="0"/>
      </font>
      <numFmt numFmtId="1" formatCode="0"/>
    </dxf>
    <dxf>
      <font>
        <color theme="8" tint="0.79998168889431442"/>
      </font>
    </dxf>
    <dxf>
      <font>
        <color theme="8" tint="0.79998168889431442"/>
      </font>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8" tint="0.79998168889431442"/>
      </font>
    </dxf>
    <dxf>
      <font>
        <color theme="0"/>
      </font>
    </dxf>
    <dxf>
      <font>
        <color theme="0"/>
      </font>
    </dxf>
    <dxf>
      <font>
        <color theme="8" tint="0.79998168889431442"/>
      </font>
    </dxf>
    <dxf>
      <font>
        <color theme="0"/>
      </font>
    </dxf>
    <dxf>
      <font>
        <color theme="0"/>
      </font>
      <numFmt numFmtId="1" formatCode="0"/>
    </dxf>
    <dxf>
      <font>
        <color theme="8" tint="0.79998168889431442"/>
      </font>
    </dxf>
    <dxf>
      <font>
        <color theme="8" tint="0.79998168889431442"/>
      </font>
    </dxf>
    <dxf>
      <font>
        <color theme="8" tint="0.79998168889431442"/>
      </font>
    </dxf>
    <dxf>
      <font>
        <color theme="0"/>
      </font>
    </dxf>
    <dxf>
      <font>
        <color theme="0" tint="-0.14996795556505021"/>
      </font>
    </dxf>
    <dxf>
      <font>
        <color theme="0"/>
      </font>
      <numFmt numFmtId="1" formatCode="0"/>
    </dxf>
    <dxf>
      <font>
        <color theme="0"/>
      </font>
    </dxf>
    <dxf>
      <font>
        <color theme="0"/>
      </font>
    </dxf>
    <dxf>
      <font>
        <color theme="0"/>
      </font>
      <numFmt numFmtId="1" formatCode="0"/>
    </dxf>
    <dxf>
      <font>
        <color theme="8" tint="0.79998168889431442"/>
      </font>
    </dxf>
    <dxf>
      <font>
        <color theme="0"/>
      </font>
    </dxf>
    <dxf>
      <font>
        <color theme="0"/>
      </font>
    </dxf>
    <dxf>
      <font>
        <color theme="0"/>
      </font>
    </dxf>
    <dxf>
      <font>
        <color theme="0"/>
      </font>
    </dxf>
    <dxf>
      <font>
        <color theme="0"/>
      </font>
    </dxf>
    <dxf>
      <font>
        <color theme="0"/>
      </font>
    </dxf>
    <dxf>
      <font>
        <color theme="0"/>
      </font>
      <numFmt numFmtId="1" formatCode="0"/>
    </dxf>
    <dxf>
      <font>
        <color theme="8" tint="0.79998168889431442"/>
      </font>
    </dxf>
    <dxf>
      <font>
        <color theme="8" tint="0.79998168889431442"/>
      </font>
    </dxf>
    <dxf>
      <font>
        <color theme="0"/>
      </font>
    </dxf>
    <dxf>
      <font>
        <color theme="0"/>
      </font>
    </dxf>
    <dxf>
      <font>
        <color theme="0"/>
      </font>
    </dxf>
    <dxf>
      <font>
        <color theme="0"/>
      </font>
    </dxf>
    <dxf>
      <font>
        <color theme="0"/>
      </font>
    </dxf>
    <dxf>
      <font>
        <color theme="0"/>
      </font>
    </dxf>
    <dxf>
      <font>
        <color theme="8" tint="0.79998168889431442"/>
      </font>
    </dxf>
    <dxf>
      <font>
        <color theme="0"/>
      </font>
    </dxf>
    <dxf>
      <font>
        <color theme="0"/>
      </font>
      <numFmt numFmtId="1" formatCode="0"/>
    </dxf>
    <dxf>
      <font>
        <color theme="8" tint="0.79998168889431442"/>
      </font>
    </dxf>
    <dxf>
      <font>
        <color theme="8" tint="0.79998168889431442"/>
      </font>
    </dxf>
    <dxf>
      <font>
        <color theme="8" tint="0.79998168889431442"/>
      </font>
    </dxf>
    <dxf>
      <font>
        <color theme="0"/>
      </font>
    </dxf>
    <dxf>
      <font>
        <color theme="0"/>
      </font>
    </dxf>
    <dxf>
      <font>
        <color theme="8" tint="0.79998168889431442"/>
      </font>
    </dxf>
    <dxf>
      <font>
        <color theme="0"/>
      </font>
    </dxf>
    <dxf>
      <font>
        <color theme="0"/>
      </font>
      <numFmt numFmtId="1" formatCode="0"/>
    </dxf>
    <dxf>
      <font>
        <color theme="8" tint="0.79998168889431442"/>
      </font>
    </dxf>
    <dxf>
      <font>
        <color theme="8" tint="0.79998168889431442"/>
      </font>
    </dxf>
    <dxf>
      <font>
        <color theme="8" tint="0.79998168889431442"/>
      </font>
    </dxf>
    <dxf>
      <font>
        <color theme="0"/>
      </font>
    </dxf>
    <dxf>
      <font>
        <color theme="8" tint="0.79998168889431442"/>
      </font>
    </dxf>
    <dxf>
      <font>
        <color theme="0"/>
      </font>
    </dxf>
    <dxf>
      <font>
        <color theme="0"/>
      </font>
      <numFmt numFmtId="1" formatCode="0"/>
    </dxf>
    <dxf>
      <font>
        <color theme="8" tint="0.79998168889431442"/>
      </font>
    </dxf>
    <dxf>
      <font>
        <color theme="8" tint="0.79998168889431442"/>
      </font>
    </dxf>
    <dxf>
      <font>
        <color theme="8" tint="0.79998168889431442"/>
      </font>
    </dxf>
    <dxf>
      <font>
        <color theme="0"/>
      </font>
    </dxf>
    <dxf>
      <font>
        <color theme="8" tint="0.79998168889431442"/>
      </font>
    </dxf>
    <dxf>
      <font>
        <color theme="0"/>
      </font>
    </dxf>
    <dxf>
      <font>
        <color theme="0"/>
      </font>
      <numFmt numFmtId="1" formatCode="0"/>
    </dxf>
    <dxf>
      <font>
        <color theme="8" tint="0.79998168889431442"/>
      </font>
    </dxf>
    <dxf>
      <font>
        <color theme="8" tint="0.79998168889431442"/>
      </font>
    </dxf>
    <dxf>
      <font>
        <color theme="8" tint="0.79998168889431442"/>
      </font>
    </dxf>
    <dxf>
      <font>
        <color theme="0"/>
      </font>
    </dxf>
    <dxf>
      <font>
        <color theme="8" tint="0.79998168889431442"/>
      </font>
    </dxf>
    <dxf>
      <font>
        <color theme="0"/>
      </font>
    </dxf>
    <dxf>
      <font>
        <color theme="0"/>
      </font>
      <numFmt numFmtId="1" formatCode="0"/>
    </dxf>
    <dxf>
      <font>
        <color theme="8" tint="0.79998168889431442"/>
      </font>
    </dxf>
    <dxf>
      <font>
        <color theme="8" tint="0.79998168889431442"/>
      </font>
    </dxf>
    <dxf>
      <font>
        <color theme="8" tint="0.79998168889431442"/>
      </font>
    </dxf>
    <dxf>
      <font>
        <color theme="0"/>
      </font>
    </dxf>
    <dxf>
      <font>
        <color theme="0" tint="-0.14996795556505021"/>
      </font>
    </dxf>
    <dxf>
      <font>
        <color theme="0"/>
      </font>
      <numFmt numFmtId="1" formatCode="0"/>
    </dxf>
    <dxf>
      <font>
        <color theme="0"/>
      </font>
    </dxf>
    <dxf>
      <font>
        <color theme="0"/>
      </font>
      <numFmt numFmtId="1" formatCode="0"/>
    </dxf>
    <dxf>
      <font>
        <color theme="8" tint="0.59996337778862885"/>
      </font>
    </dxf>
    <dxf>
      <font>
        <color theme="8" tint="0.79998168889431442"/>
      </font>
    </dxf>
    <dxf>
      <font>
        <color theme="0"/>
      </font>
    </dxf>
    <dxf>
      <font>
        <color auto="1"/>
      </font>
    </dxf>
    <dxf>
      <font>
        <color theme="0"/>
      </font>
    </dxf>
    <dxf>
      <font>
        <color auto="1"/>
      </font>
    </dxf>
    <dxf>
      <font>
        <color theme="0"/>
      </font>
    </dxf>
    <dxf>
      <font>
        <color theme="0"/>
      </font>
    </dxf>
    <dxf>
      <font>
        <color theme="0"/>
      </font>
    </dxf>
    <dxf>
      <font>
        <color theme="0"/>
      </font>
      <numFmt numFmtId="1" formatCode="0"/>
    </dxf>
    <dxf>
      <font>
        <color theme="8" tint="0.59996337778862885"/>
      </font>
    </dxf>
    <dxf>
      <font>
        <color theme="8" tint="0.79998168889431442"/>
      </font>
    </dxf>
    <dxf>
      <font>
        <color theme="0"/>
      </font>
    </dxf>
    <dxf>
      <font>
        <color auto="1"/>
      </font>
    </dxf>
    <dxf>
      <font>
        <color theme="0"/>
      </font>
    </dxf>
    <dxf>
      <font>
        <color auto="1"/>
      </font>
    </dxf>
    <dxf>
      <font>
        <color theme="0"/>
      </font>
    </dxf>
    <dxf>
      <font>
        <color theme="0"/>
      </font>
    </dxf>
    <dxf>
      <font>
        <color theme="0"/>
      </font>
    </dxf>
    <dxf>
      <font>
        <color theme="0"/>
      </font>
      <numFmt numFmtId="1" formatCode="0"/>
    </dxf>
    <dxf>
      <font>
        <color theme="8" tint="0.59996337778862885"/>
      </font>
    </dxf>
    <dxf>
      <font>
        <color theme="8" tint="0.79998168889431442"/>
      </font>
    </dxf>
    <dxf>
      <font>
        <color theme="0"/>
      </font>
    </dxf>
    <dxf>
      <font>
        <color auto="1"/>
      </font>
    </dxf>
    <dxf>
      <font>
        <color theme="0"/>
      </font>
    </dxf>
    <dxf>
      <font>
        <color auto="1"/>
      </font>
    </dxf>
    <dxf>
      <font>
        <color theme="0"/>
      </font>
    </dxf>
    <dxf>
      <font>
        <color theme="0"/>
      </font>
    </dxf>
    <dxf>
      <font>
        <color theme="0"/>
      </font>
    </dxf>
    <dxf>
      <font>
        <color theme="0"/>
      </font>
      <numFmt numFmtId="1" formatCode="0"/>
    </dxf>
    <dxf>
      <font>
        <color theme="8" tint="0.59996337778862885"/>
      </font>
    </dxf>
    <dxf>
      <font>
        <color theme="8" tint="0.79998168889431442"/>
      </font>
    </dxf>
    <dxf>
      <font>
        <color theme="0"/>
      </font>
    </dxf>
    <dxf>
      <font>
        <color auto="1"/>
      </font>
    </dxf>
    <dxf>
      <font>
        <color theme="0"/>
      </font>
    </dxf>
    <dxf>
      <font>
        <color auto="1"/>
      </font>
    </dxf>
    <dxf>
      <font>
        <color theme="0"/>
      </font>
    </dxf>
    <dxf>
      <font>
        <color theme="0"/>
      </font>
    </dxf>
    <dxf>
      <font>
        <color theme="0"/>
      </font>
      <numFmt numFmtId="1" formatCode="0"/>
    </dxf>
    <dxf>
      <font>
        <color theme="8" tint="0.79998168889431442"/>
      </font>
    </dxf>
    <dxf>
      <font>
        <color theme="0"/>
      </font>
    </dxf>
    <dxf>
      <font>
        <color theme="0"/>
      </font>
    </dxf>
    <dxf>
      <font>
        <color theme="0"/>
      </font>
      <numFmt numFmtId="1" formatCode="0"/>
    </dxf>
    <dxf>
      <font>
        <color theme="8" tint="0.79998168889431442"/>
      </font>
    </dxf>
    <dxf>
      <font>
        <color theme="8" tint="0.79998168889431442"/>
      </font>
    </dxf>
    <dxf>
      <font>
        <color theme="0"/>
      </font>
    </dxf>
    <dxf>
      <font>
        <color theme="0"/>
      </font>
    </dxf>
    <dxf>
      <font>
        <color theme="0"/>
      </font>
    </dxf>
    <dxf>
      <font>
        <color theme="0"/>
      </font>
      <numFmt numFmtId="1" formatCode="0"/>
    </dxf>
    <dxf>
      <font>
        <color theme="8" tint="0.79998168889431442"/>
      </font>
    </dxf>
    <dxf>
      <font>
        <color theme="8" tint="0.79998168889431442"/>
      </font>
    </dxf>
    <dxf>
      <font>
        <color theme="0"/>
      </font>
    </dxf>
    <dxf>
      <font>
        <color theme="8" tint="0.79998168889431442"/>
      </font>
    </dxf>
    <dxf>
      <font>
        <color theme="0"/>
      </font>
    </dxf>
    <dxf>
      <font>
        <color theme="0"/>
      </font>
    </dxf>
    <dxf>
      <font>
        <color theme="8" tint="0.79998168889431442"/>
      </font>
    </dxf>
    <dxf>
      <font>
        <color theme="0"/>
      </font>
    </dxf>
    <dxf>
      <font>
        <color auto="1"/>
      </font>
    </dxf>
    <dxf>
      <font>
        <color theme="0"/>
      </font>
    </dxf>
    <dxf>
      <font>
        <color auto="1"/>
      </font>
    </dxf>
    <dxf>
      <font>
        <color theme="0"/>
      </font>
    </dxf>
    <dxf>
      <font>
        <color theme="8" tint="0.79998168889431442"/>
      </font>
    </dxf>
    <dxf>
      <font>
        <color theme="0"/>
      </font>
    </dxf>
    <dxf>
      <font>
        <color theme="0"/>
      </font>
      <numFmt numFmtId="1" formatCode="0"/>
    </dxf>
    <dxf>
      <font>
        <color theme="8" tint="0.79998168889431442"/>
      </font>
    </dxf>
    <dxf>
      <font>
        <color theme="8" tint="0.79998168889431442"/>
      </font>
    </dxf>
    <dxf>
      <font>
        <color theme="8" tint="0.79998168889431442"/>
      </font>
    </dxf>
    <dxf>
      <font>
        <color theme="0"/>
      </font>
    </dxf>
    <dxf>
      <font>
        <color theme="0"/>
      </font>
    </dxf>
    <dxf>
      <font>
        <color auto="1"/>
      </font>
    </dxf>
    <dxf>
      <font>
        <color theme="0"/>
      </font>
    </dxf>
    <dxf>
      <font>
        <color auto="1"/>
      </font>
    </dxf>
    <dxf>
      <font>
        <color theme="0"/>
      </font>
    </dxf>
    <dxf>
      <font>
        <color auto="1"/>
      </font>
    </dxf>
    <dxf>
      <font>
        <color theme="0"/>
      </font>
    </dxf>
    <dxf>
      <font>
        <color auto="1"/>
      </font>
    </dxf>
    <dxf>
      <font>
        <color theme="0"/>
      </font>
    </dxf>
    <dxf>
      <font>
        <color auto="1"/>
      </font>
    </dxf>
    <dxf>
      <font>
        <color theme="0"/>
      </font>
    </dxf>
    <dxf>
      <font>
        <color auto="1"/>
      </font>
    </dxf>
    <dxf>
      <font>
        <color theme="0"/>
      </font>
    </dxf>
    <dxf>
      <font>
        <color auto="1"/>
      </font>
    </dxf>
    <dxf>
      <font>
        <color theme="0"/>
      </font>
    </dxf>
    <dxf>
      <font>
        <color auto="1"/>
      </font>
    </dxf>
    <dxf>
      <font>
        <color theme="0"/>
      </font>
    </dxf>
    <dxf>
      <font>
        <color auto="1"/>
      </font>
    </dxf>
    <dxf>
      <font>
        <color theme="0"/>
      </font>
    </dxf>
    <dxf>
      <font>
        <color auto="1"/>
      </font>
    </dxf>
    <dxf>
      <font>
        <color theme="0"/>
      </font>
    </dxf>
    <dxf>
      <font>
        <color theme="0"/>
      </font>
    </dxf>
    <dxf>
      <font>
        <color theme="0"/>
      </font>
      <numFmt numFmtId="1" formatCode="0"/>
    </dxf>
    <dxf>
      <font>
        <color theme="8" tint="0.79998168889431442"/>
      </font>
    </dxf>
    <dxf>
      <font>
        <color theme="8" tint="0.79998168889431442"/>
      </font>
    </dxf>
    <dxf>
      <font>
        <color theme="0"/>
      </font>
    </dxf>
    <dxf>
      <font>
        <color theme="0"/>
      </font>
    </dxf>
    <dxf>
      <font>
        <color theme="0"/>
      </font>
      <numFmt numFmtId="1" formatCode="0"/>
    </dxf>
    <dxf>
      <font>
        <color theme="0"/>
      </font>
    </dxf>
    <dxf>
      <font>
        <color theme="0"/>
      </font>
    </dxf>
    <dxf>
      <font>
        <color theme="0"/>
      </font>
      <numFmt numFmtId="1" formatCode="0"/>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0"/>
      </font>
    </dxf>
    <dxf>
      <font>
        <color theme="0"/>
      </font>
    </dxf>
    <dxf>
      <font>
        <color theme="0"/>
      </font>
    </dxf>
    <dxf>
      <font>
        <color theme="8" tint="0.79998168889431442"/>
      </font>
    </dxf>
    <dxf>
      <font>
        <color theme="0"/>
      </font>
    </dxf>
    <dxf>
      <font>
        <color theme="8" tint="0.79998168889431442"/>
      </font>
    </dxf>
    <dxf>
      <font>
        <color theme="8" tint="0.79998168889431442"/>
      </font>
    </dxf>
    <dxf>
      <font>
        <color theme="8" tint="0.79998168889431442"/>
      </font>
    </dxf>
    <dxf>
      <font>
        <color theme="0"/>
      </font>
    </dxf>
    <dxf>
      <font>
        <color theme="8" tint="0.79998168889431442"/>
      </font>
    </dxf>
    <dxf>
      <font>
        <color theme="0"/>
      </font>
    </dxf>
    <dxf>
      <font>
        <color theme="8" tint="0.79998168889431442"/>
      </font>
    </dxf>
    <dxf>
      <font>
        <color theme="0"/>
      </font>
    </dxf>
    <dxf>
      <font>
        <color theme="0"/>
      </font>
      <numFmt numFmtId="1" formatCode="0"/>
    </dxf>
    <dxf>
      <font>
        <color theme="8" tint="0.79998168889431442"/>
      </font>
    </dxf>
    <dxf>
      <font>
        <color theme="8" tint="0.79998168889431442"/>
      </font>
    </dxf>
    <dxf>
      <font>
        <color theme="8" tint="0.59996337778862885"/>
      </font>
    </dxf>
    <dxf>
      <font>
        <color theme="8" tint="0.79998168889431442"/>
      </font>
    </dxf>
  </dxfs>
  <tableStyles count="0" defaultTableStyle="TableStyleMedium9" defaultPivotStyle="PivotStyleLight16"/>
  <colors>
    <mruColors>
      <color rgb="FF993366"/>
      <color rgb="FFFFCC00"/>
      <color rgb="FFFFCC99"/>
      <color rgb="FFFF9900"/>
      <color rgb="FFCC0099"/>
      <color rgb="FF00FF00"/>
      <color rgb="FFFFFFFF"/>
      <color rgb="FF06C218"/>
      <color rgb="FFFF0101"/>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85746</xdr:colOff>
      <xdr:row>7</xdr:row>
      <xdr:rowOff>1008063</xdr:rowOff>
    </xdr:from>
    <xdr:to>
      <xdr:col>4</xdr:col>
      <xdr:colOff>50808</xdr:colOff>
      <xdr:row>31</xdr:row>
      <xdr:rowOff>34831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85746" y="8389938"/>
          <a:ext cx="9069375" cy="5138643"/>
        </a:xfrm>
        <a:prstGeom prst="rect">
          <a:avLst/>
        </a:prstGeom>
      </xdr:spPr>
    </xdr:pic>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Flow">
  <a:themeElements>
    <a:clrScheme name="Flow">
      <a:dk1>
        <a:sysClr val="windowText" lastClr="000000"/>
      </a:dk1>
      <a:lt1>
        <a:sysClr val="window" lastClr="FFFFFF"/>
      </a:lt1>
      <a:dk2>
        <a:srgbClr val="04617B"/>
      </a:dk2>
      <a:lt2>
        <a:srgbClr val="DBF5F9"/>
      </a:lt2>
      <a:accent1>
        <a:srgbClr val="0F6FC6"/>
      </a:accent1>
      <a:accent2>
        <a:srgbClr val="009DD9"/>
      </a:accent2>
      <a:accent3>
        <a:srgbClr val="0BD0D9"/>
      </a:accent3>
      <a:accent4>
        <a:srgbClr val="10CF9B"/>
      </a:accent4>
      <a:accent5>
        <a:srgbClr val="7CCA62"/>
      </a:accent5>
      <a:accent6>
        <a:srgbClr val="A5C249"/>
      </a:accent6>
      <a:hlink>
        <a:srgbClr val="E2D700"/>
      </a:hlink>
      <a:folHlink>
        <a:srgbClr val="85DFD0"/>
      </a:folHlink>
    </a:clrScheme>
    <a:fontScheme name="Flow">
      <a:majorFont>
        <a:latin typeface="Calibri"/>
        <a:ea typeface=""/>
        <a:cs typeface=""/>
        <a:font script="Jpan" typeface="ＭＳ Ｐゴシック"/>
        <a:font script="Hang" typeface="HY중고딕"/>
        <a:font script="Hans" typeface="隶书"/>
        <a:font script="Hant" typeface="微軟正黑體"/>
        <a:font script="Arab" typeface="Traditional Arabic"/>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Constantia"/>
        <a:ea typeface=""/>
        <a:cs typeface=""/>
        <a:font script="Jpan" typeface="HGP明朝E"/>
        <a:font script="Hang" typeface="HY신명조"/>
        <a:font script="Hans" typeface="宋体"/>
        <a:font script="Hant" typeface="新細明體"/>
        <a:font script="Arab" typeface="Majalla UI"/>
        <a:font script="Hebr" typeface="David"/>
        <a:font script="Thai" typeface="Browalli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Flow">
      <a:fillStyleLst>
        <a:solidFill>
          <a:schemeClr val="phClr"/>
        </a:solidFill>
        <a:gradFill rotWithShape="1">
          <a:gsLst>
            <a:gs pos="0">
              <a:schemeClr val="phClr">
                <a:tint val="70000"/>
                <a:satMod val="130000"/>
              </a:schemeClr>
            </a:gs>
            <a:gs pos="43000">
              <a:schemeClr val="phClr">
                <a:tint val="44000"/>
                <a:satMod val="165000"/>
              </a:schemeClr>
            </a:gs>
            <a:gs pos="93000">
              <a:schemeClr val="phClr">
                <a:tint val="15000"/>
                <a:satMod val="165000"/>
              </a:schemeClr>
            </a:gs>
            <a:gs pos="100000">
              <a:schemeClr val="phClr">
                <a:tint val="5000"/>
                <a:satMod val="250000"/>
              </a:schemeClr>
            </a:gs>
          </a:gsLst>
          <a:path path="circle">
            <a:fillToRect l="50000" t="130000" r="50000" b="-30000"/>
          </a:path>
        </a:gradFill>
        <a:gradFill rotWithShape="1">
          <a:gsLst>
            <a:gs pos="0">
              <a:schemeClr val="phClr">
                <a:tint val="98000"/>
                <a:shade val="25000"/>
                <a:satMod val="250000"/>
              </a:schemeClr>
            </a:gs>
            <a:gs pos="68000">
              <a:schemeClr val="phClr">
                <a:tint val="86000"/>
                <a:satMod val="115000"/>
              </a:schemeClr>
            </a:gs>
            <a:gs pos="100000">
              <a:schemeClr val="phClr">
                <a:tint val="50000"/>
                <a:satMod val="150000"/>
              </a:schemeClr>
            </a:gs>
          </a:gsLst>
          <a:path path="circle">
            <a:fillToRect l="50000" t="130000" r="50000" b="-30000"/>
          </a:path>
        </a:gradFill>
      </a:fillStyleLst>
      <a:lnStyleLst>
        <a:ln w="9525" cap="flat" cmpd="sng" algn="ctr">
          <a:solidFill>
            <a:schemeClr val="phClr">
              <a:shade val="50000"/>
              <a:satMod val="103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57150" dist="38100" dir="5400000" algn="ctr" rotWithShape="0">
              <a:schemeClr val="phClr">
                <a:shade val="9000"/>
                <a:satMod val="105000"/>
                <a:alpha val="48000"/>
              </a:schemeClr>
            </a:outerShdw>
          </a:effectLst>
        </a:effectStyle>
        <a:effectStyle>
          <a:effectLst>
            <a:outerShdw blurRad="57150" dist="38100" dir="5400000" algn="ctr" rotWithShape="0">
              <a:schemeClr val="phClr">
                <a:shade val="9000"/>
                <a:satMod val="105000"/>
                <a:alpha val="48000"/>
              </a:schemeClr>
            </a:outerShdw>
          </a:effectLst>
        </a:effectStyle>
        <a:effectStyle>
          <a:effectLst>
            <a:outerShdw blurRad="57150" dist="38100" dir="5400000" algn="ctr" rotWithShape="0">
              <a:schemeClr val="phClr">
                <a:shade val="9000"/>
                <a:satMod val="105000"/>
                <a:alpha val="48000"/>
              </a:schemeClr>
            </a:outerShdw>
          </a:effectLst>
          <a:scene3d>
            <a:camera prst="orthographicFront" fov="0">
              <a:rot lat="0" lon="0" rev="0"/>
            </a:camera>
            <a:lightRig rig="glow" dir="tl">
              <a:rot lat="0" lon="0" rev="900000"/>
            </a:lightRig>
          </a:scene3d>
          <a:sp3d prstMaterial="powder">
            <a:bevelT w="25400" h="38100"/>
          </a:sp3d>
        </a:effectStyle>
      </a:effectStyleLst>
      <a:bgFillStyleLst>
        <a:solidFill>
          <a:schemeClr val="phClr"/>
        </a:solidFill>
        <a:gradFill rotWithShape="1">
          <a:gsLst>
            <a:gs pos="0">
              <a:schemeClr val="phClr">
                <a:tint val="80000"/>
                <a:satMod val="400000"/>
              </a:schemeClr>
            </a:gs>
            <a:gs pos="25000">
              <a:schemeClr val="phClr">
                <a:tint val="83000"/>
                <a:satMod val="320000"/>
              </a:schemeClr>
            </a:gs>
            <a:gs pos="100000">
              <a:schemeClr val="phClr">
                <a:shade val="15000"/>
                <a:satMod val="320000"/>
              </a:schemeClr>
            </a:gs>
          </a:gsLst>
          <a:path path="circle">
            <a:fillToRect l="10000" t="110000" r="10000" b="100000"/>
          </a:path>
        </a:gradFill>
        <a:blipFill>
          <a:blip xmlns:r="http://schemas.openxmlformats.org/officeDocument/2006/relationships" r:embed="rId1">
            <a:duotone>
              <a:schemeClr val="phClr">
                <a:shade val="90000"/>
                <a:satMod val="150000"/>
              </a:schemeClr>
              <a:schemeClr val="phClr">
                <a:tint val="88000"/>
                <a:satMod val="150000"/>
              </a:schemeClr>
            </a:duotone>
          </a:blip>
          <a:tile tx="0" ty="0" sx="65000" sy="65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6.bin"/><Relationship Id="rId1" Type="http://schemas.openxmlformats.org/officeDocument/2006/relationships/hyperlink" Target="https://orkustofnun.is/yfirflokkur/raforkunotandinn/uppruni-raforku/uppruni-raforku-2017/" TargetMode="External"/><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hyperlink" Target="https://orkustofnun.is/yfirflokkur/raforkunotandinn/uppruni-raforku/uppruni-raforku-2017/" TargetMode="External"/><Relationship Id="rId2" Type="http://schemas.openxmlformats.org/officeDocument/2006/relationships/hyperlink" Target="https://arsskyrsla2017.or.is/documents/41/Umhverfisuppgj%C3%B6r_samst%C3%A6%C3%B0u_OR_2015-2017.pdf" TargetMode="External"/><Relationship Id="rId1" Type="http://schemas.openxmlformats.org/officeDocument/2006/relationships/hyperlink" Target="https://ust.is/library/Skrar/Atvinnulif/Loftslagsbreytingar/NIR%202018%2015%20April%20submission.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3123"/>
  <sheetViews>
    <sheetView showGridLines="0" tabSelected="1" zoomScale="60" zoomScaleNormal="60" workbookViewId="0">
      <selection activeCell="H4" sqref="H4"/>
    </sheetView>
  </sheetViews>
  <sheetFormatPr defaultColWidth="9" defaultRowHeight="13.5" x14ac:dyDescent="0.35"/>
  <cols>
    <col min="1" max="1" width="2.875" style="45" customWidth="1"/>
    <col min="2" max="2" width="58.1875" style="76" customWidth="1"/>
    <col min="3" max="3" width="2.1875" style="76" customWidth="1"/>
    <col min="4" max="4" width="56.125" style="76" customWidth="1"/>
    <col min="5" max="5" width="9" style="75" customWidth="1"/>
    <col min="6" max="6" width="5.1875" style="28" customWidth="1"/>
    <col min="7" max="16384" width="9" style="28"/>
  </cols>
  <sheetData>
    <row r="1" spans="1:12" ht="60.75" customHeight="1" x14ac:dyDescent="1.1499999999999999">
      <c r="A1" s="28"/>
      <c r="B1" s="311" t="s">
        <v>214</v>
      </c>
      <c r="C1" s="311"/>
      <c r="D1" s="311"/>
      <c r="E1" s="88" t="s">
        <v>85</v>
      </c>
      <c r="F1" s="71"/>
      <c r="G1" s="71"/>
      <c r="H1" s="71"/>
    </row>
    <row r="2" spans="1:12" ht="25.5" customHeight="1" x14ac:dyDescent="0.35">
      <c r="A2" s="28"/>
      <c r="B2" s="312" t="s">
        <v>36</v>
      </c>
      <c r="C2" s="312"/>
      <c r="D2" s="312"/>
      <c r="E2" s="88"/>
      <c r="F2" s="71"/>
      <c r="G2" s="71"/>
      <c r="H2" s="71"/>
    </row>
    <row r="3" spans="1:12" ht="25.5" customHeight="1" x14ac:dyDescent="0.35">
      <c r="A3" s="28"/>
      <c r="B3" s="137"/>
      <c r="C3" s="137"/>
      <c r="D3" s="137"/>
      <c r="E3" s="88"/>
      <c r="F3" s="71"/>
      <c r="G3" s="71"/>
      <c r="H3" s="71"/>
    </row>
    <row r="4" spans="1:12" ht="167.65" x14ac:dyDescent="0.35">
      <c r="A4" s="28"/>
      <c r="B4" s="91" t="s">
        <v>86</v>
      </c>
      <c r="C4" s="87"/>
      <c r="D4" s="92" t="s">
        <v>53</v>
      </c>
      <c r="E4" s="88"/>
      <c r="F4" s="71"/>
      <c r="G4" s="71"/>
      <c r="H4" s="71"/>
    </row>
    <row r="5" spans="1:12" ht="13.5" customHeight="1" x14ac:dyDescent="0.35">
      <c r="A5" s="28"/>
      <c r="B5" s="87"/>
      <c r="C5" s="87"/>
      <c r="D5" s="87"/>
      <c r="E5" s="88"/>
      <c r="F5" s="72"/>
      <c r="G5" s="72"/>
      <c r="H5" s="72"/>
    </row>
    <row r="6" spans="1:12" ht="109.5" customHeight="1" x14ac:dyDescent="0.35">
      <c r="A6" s="28"/>
      <c r="B6" s="91" t="s">
        <v>55</v>
      </c>
      <c r="C6" s="89"/>
      <c r="D6" s="92" t="s">
        <v>47</v>
      </c>
      <c r="E6" s="88"/>
      <c r="G6" s="73"/>
      <c r="L6" s="28" t="s">
        <v>4</v>
      </c>
    </row>
    <row r="7" spans="1:12" ht="178.5" customHeight="1" x14ac:dyDescent="0.35">
      <c r="A7" s="28"/>
      <c r="B7" s="91" t="s">
        <v>87</v>
      </c>
      <c r="C7" s="89"/>
      <c r="D7" s="92" t="s">
        <v>88</v>
      </c>
      <c r="E7" s="88"/>
      <c r="G7" s="73"/>
    </row>
    <row r="8" spans="1:12" ht="101.25" customHeight="1" x14ac:dyDescent="0.35">
      <c r="A8" s="28"/>
      <c r="B8" s="313" t="s">
        <v>54</v>
      </c>
      <c r="C8" s="313"/>
      <c r="D8" s="313"/>
      <c r="E8" s="88"/>
      <c r="I8" s="73"/>
      <c r="J8" s="28" t="s">
        <v>4</v>
      </c>
    </row>
    <row r="9" spans="1:12" ht="77.25" customHeight="1" x14ac:dyDescent="0.35">
      <c r="A9" s="28"/>
      <c r="B9" s="28"/>
      <c r="C9" s="28"/>
      <c r="D9" s="28"/>
      <c r="E9" s="88"/>
    </row>
    <row r="10" spans="1:12" x14ac:dyDescent="0.35">
      <c r="A10" s="28"/>
      <c r="B10" s="87"/>
      <c r="C10" s="87"/>
      <c r="D10" s="87"/>
      <c r="E10" s="88"/>
    </row>
    <row r="11" spans="1:12" x14ac:dyDescent="0.35">
      <c r="A11" s="30"/>
      <c r="B11" s="74"/>
      <c r="C11" s="74"/>
      <c r="D11" s="74"/>
    </row>
    <row r="12" spans="1:12" x14ac:dyDescent="0.35">
      <c r="A12" s="30"/>
    </row>
    <row r="13" spans="1:12" x14ac:dyDescent="0.35">
      <c r="A13" s="90"/>
    </row>
    <row r="14" spans="1:12" x14ac:dyDescent="0.35">
      <c r="A14" s="90"/>
    </row>
    <row r="15" spans="1:12" x14ac:dyDescent="0.35">
      <c r="A15" s="90"/>
    </row>
    <row r="16" spans="1:12" x14ac:dyDescent="0.35">
      <c r="A16" s="90"/>
    </row>
    <row r="17" spans="1:1" x14ac:dyDescent="0.35">
      <c r="A17" s="90"/>
    </row>
    <row r="18" spans="1:1" x14ac:dyDescent="0.35">
      <c r="A18" s="90"/>
    </row>
    <row r="19" spans="1:1" x14ac:dyDescent="0.35">
      <c r="A19" s="90"/>
    </row>
    <row r="20" spans="1:1" x14ac:dyDescent="0.35">
      <c r="A20" s="90"/>
    </row>
    <row r="21" spans="1:1" x14ac:dyDescent="0.35">
      <c r="A21" s="90"/>
    </row>
    <row r="22" spans="1:1" x14ac:dyDescent="0.35">
      <c r="A22" s="90"/>
    </row>
    <row r="23" spans="1:1" x14ac:dyDescent="0.35">
      <c r="A23" s="90"/>
    </row>
    <row r="24" spans="1:1" x14ac:dyDescent="0.35">
      <c r="A24" s="90"/>
    </row>
    <row r="25" spans="1:1" x14ac:dyDescent="0.35">
      <c r="A25" s="90"/>
    </row>
    <row r="26" spans="1:1" x14ac:dyDescent="0.35">
      <c r="A26" s="90"/>
    </row>
    <row r="27" spans="1:1" x14ac:dyDescent="0.35">
      <c r="A27" s="90"/>
    </row>
    <row r="28" spans="1:1" x14ac:dyDescent="0.35">
      <c r="A28" s="90"/>
    </row>
    <row r="29" spans="1:1" x14ac:dyDescent="0.35">
      <c r="A29" s="90"/>
    </row>
    <row r="30" spans="1:1" x14ac:dyDescent="0.35">
      <c r="A30" s="90"/>
    </row>
    <row r="31" spans="1:1" x14ac:dyDescent="0.35">
      <c r="A31" s="90"/>
    </row>
    <row r="32" spans="1:1" x14ac:dyDescent="0.35">
      <c r="A32" s="90"/>
    </row>
    <row r="33" spans="1:1" x14ac:dyDescent="0.35">
      <c r="A33" s="90"/>
    </row>
    <row r="34" spans="1:1" x14ac:dyDescent="0.35">
      <c r="A34" s="90"/>
    </row>
    <row r="35" spans="1:1" x14ac:dyDescent="0.35">
      <c r="A35" s="90"/>
    </row>
    <row r="36" spans="1:1" x14ac:dyDescent="0.35">
      <c r="A36" s="90"/>
    </row>
    <row r="37" spans="1:1" x14ac:dyDescent="0.35">
      <c r="A37" s="90"/>
    </row>
    <row r="38" spans="1:1" x14ac:dyDescent="0.35">
      <c r="A38" s="90"/>
    </row>
    <row r="39" spans="1:1" x14ac:dyDescent="0.35">
      <c r="A39" s="90"/>
    </row>
    <row r="40" spans="1:1" x14ac:dyDescent="0.35">
      <c r="A40" s="90"/>
    </row>
    <row r="41" spans="1:1" x14ac:dyDescent="0.35">
      <c r="A41" s="90"/>
    </row>
    <row r="42" spans="1:1" x14ac:dyDescent="0.35">
      <c r="A42" s="90"/>
    </row>
    <row r="43" spans="1:1" x14ac:dyDescent="0.35">
      <c r="A43" s="90"/>
    </row>
    <row r="44" spans="1:1" x14ac:dyDescent="0.35">
      <c r="A44" s="90"/>
    </row>
    <row r="45" spans="1:1" x14ac:dyDescent="0.35">
      <c r="A45" s="90"/>
    </row>
    <row r="46" spans="1:1" x14ac:dyDescent="0.35">
      <c r="A46" s="90"/>
    </row>
    <row r="47" spans="1:1" x14ac:dyDescent="0.35">
      <c r="A47" s="90"/>
    </row>
    <row r="48" spans="1:1" x14ac:dyDescent="0.35">
      <c r="A48" s="90"/>
    </row>
    <row r="49" spans="1:1" x14ac:dyDescent="0.35">
      <c r="A49" s="90"/>
    </row>
    <row r="50" spans="1:1" x14ac:dyDescent="0.35">
      <c r="A50" s="90"/>
    </row>
    <row r="51" spans="1:1" x14ac:dyDescent="0.35">
      <c r="A51" s="90"/>
    </row>
    <row r="52" spans="1:1" x14ac:dyDescent="0.35">
      <c r="A52" s="90"/>
    </row>
    <row r="53" spans="1:1" x14ac:dyDescent="0.35">
      <c r="A53" s="90"/>
    </row>
    <row r="54" spans="1:1" x14ac:dyDescent="0.35">
      <c r="A54" s="90"/>
    </row>
    <row r="55" spans="1:1" x14ac:dyDescent="0.35">
      <c r="A55" s="90"/>
    </row>
    <row r="56" spans="1:1" x14ac:dyDescent="0.35">
      <c r="A56" s="90"/>
    </row>
    <row r="57" spans="1:1" x14ac:dyDescent="0.35">
      <c r="A57" s="90"/>
    </row>
    <row r="58" spans="1:1" x14ac:dyDescent="0.35">
      <c r="A58" s="90"/>
    </row>
    <row r="59" spans="1:1" x14ac:dyDescent="0.35">
      <c r="A59" s="90"/>
    </row>
    <row r="60" spans="1:1" x14ac:dyDescent="0.35">
      <c r="A60" s="90"/>
    </row>
    <row r="61" spans="1:1" x14ac:dyDescent="0.35">
      <c r="A61" s="90"/>
    </row>
    <row r="62" spans="1:1" x14ac:dyDescent="0.35">
      <c r="A62" s="90"/>
    </row>
    <row r="63" spans="1:1" x14ac:dyDescent="0.35">
      <c r="A63" s="90"/>
    </row>
    <row r="64" spans="1:1" x14ac:dyDescent="0.35">
      <c r="A64" s="90"/>
    </row>
    <row r="65" spans="1:1" x14ac:dyDescent="0.35">
      <c r="A65" s="90"/>
    </row>
    <row r="66" spans="1:1" x14ac:dyDescent="0.35">
      <c r="A66" s="90"/>
    </row>
    <row r="67" spans="1:1" x14ac:dyDescent="0.35">
      <c r="A67" s="90"/>
    </row>
    <row r="68" spans="1:1" x14ac:dyDescent="0.35">
      <c r="A68" s="90"/>
    </row>
    <row r="69" spans="1:1" x14ac:dyDescent="0.35">
      <c r="A69" s="90"/>
    </row>
    <row r="70" spans="1:1" x14ac:dyDescent="0.35">
      <c r="A70" s="90"/>
    </row>
    <row r="71" spans="1:1" x14ac:dyDescent="0.35">
      <c r="A71" s="90"/>
    </row>
    <row r="72" spans="1:1" x14ac:dyDescent="0.35">
      <c r="A72" s="90"/>
    </row>
    <row r="73" spans="1:1" x14ac:dyDescent="0.35">
      <c r="A73" s="90"/>
    </row>
    <row r="74" spans="1:1" x14ac:dyDescent="0.35">
      <c r="A74" s="90"/>
    </row>
    <row r="75" spans="1:1" x14ac:dyDescent="0.35">
      <c r="A75" s="90"/>
    </row>
    <row r="76" spans="1:1" x14ac:dyDescent="0.35">
      <c r="A76" s="90"/>
    </row>
    <row r="77" spans="1:1" x14ac:dyDescent="0.35">
      <c r="A77" s="90"/>
    </row>
    <row r="78" spans="1:1" x14ac:dyDescent="0.35">
      <c r="A78" s="90"/>
    </row>
    <row r="79" spans="1:1" x14ac:dyDescent="0.35">
      <c r="A79" s="90"/>
    </row>
    <row r="80" spans="1:1" x14ac:dyDescent="0.35">
      <c r="A80" s="90"/>
    </row>
    <row r="81" spans="1:1" x14ac:dyDescent="0.35">
      <c r="A81" s="90"/>
    </row>
    <row r="82" spans="1:1" x14ac:dyDescent="0.35">
      <c r="A82" s="90"/>
    </row>
    <row r="83" spans="1:1" x14ac:dyDescent="0.35">
      <c r="A83" s="90"/>
    </row>
    <row r="84" spans="1:1" x14ac:dyDescent="0.35">
      <c r="A84" s="90"/>
    </row>
    <row r="85" spans="1:1" x14ac:dyDescent="0.35">
      <c r="A85" s="90"/>
    </row>
    <row r="86" spans="1:1" x14ac:dyDescent="0.35">
      <c r="A86" s="90"/>
    </row>
    <row r="87" spans="1:1" x14ac:dyDescent="0.35">
      <c r="A87" s="90"/>
    </row>
    <row r="88" spans="1:1" x14ac:dyDescent="0.35">
      <c r="A88" s="90"/>
    </row>
    <row r="89" spans="1:1" x14ac:dyDescent="0.35">
      <c r="A89" s="90"/>
    </row>
    <row r="90" spans="1:1" x14ac:dyDescent="0.35">
      <c r="A90" s="90"/>
    </row>
    <row r="91" spans="1:1" x14ac:dyDescent="0.35">
      <c r="A91" s="90"/>
    </row>
    <row r="92" spans="1:1" x14ac:dyDescent="0.35">
      <c r="A92" s="90"/>
    </row>
    <row r="93" spans="1:1" x14ac:dyDescent="0.35">
      <c r="A93" s="90"/>
    </row>
    <row r="94" spans="1:1" x14ac:dyDescent="0.35">
      <c r="A94" s="90"/>
    </row>
    <row r="95" spans="1:1" x14ac:dyDescent="0.35">
      <c r="A95" s="90"/>
    </row>
    <row r="96" spans="1:1" x14ac:dyDescent="0.35">
      <c r="A96" s="90"/>
    </row>
    <row r="97" spans="1:1" x14ac:dyDescent="0.35">
      <c r="A97" s="90"/>
    </row>
    <row r="98" spans="1:1" x14ac:dyDescent="0.35">
      <c r="A98" s="90"/>
    </row>
    <row r="99" spans="1:1" x14ac:dyDescent="0.35">
      <c r="A99" s="90"/>
    </row>
    <row r="100" spans="1:1" x14ac:dyDescent="0.35">
      <c r="A100" s="90"/>
    </row>
    <row r="101" spans="1:1" x14ac:dyDescent="0.35">
      <c r="A101" s="90"/>
    </row>
    <row r="102" spans="1:1" x14ac:dyDescent="0.35">
      <c r="A102" s="90"/>
    </row>
    <row r="103" spans="1:1" x14ac:dyDescent="0.35">
      <c r="A103" s="90"/>
    </row>
    <row r="104" spans="1:1" x14ac:dyDescent="0.35">
      <c r="A104" s="90"/>
    </row>
    <row r="105" spans="1:1" x14ac:dyDescent="0.35">
      <c r="A105" s="90"/>
    </row>
    <row r="106" spans="1:1" x14ac:dyDescent="0.35">
      <c r="A106" s="90"/>
    </row>
    <row r="107" spans="1:1" x14ac:dyDescent="0.35">
      <c r="A107" s="90"/>
    </row>
    <row r="108" spans="1:1" x14ac:dyDescent="0.35">
      <c r="A108" s="90"/>
    </row>
    <row r="109" spans="1:1" x14ac:dyDescent="0.35">
      <c r="A109" s="90"/>
    </row>
    <row r="110" spans="1:1" x14ac:dyDescent="0.35">
      <c r="A110" s="90"/>
    </row>
    <row r="111" spans="1:1" x14ac:dyDescent="0.35">
      <c r="A111" s="90"/>
    </row>
    <row r="112" spans="1:1" x14ac:dyDescent="0.35">
      <c r="A112" s="90"/>
    </row>
    <row r="113" spans="1:1" x14ac:dyDescent="0.35">
      <c r="A113" s="90"/>
    </row>
    <row r="114" spans="1:1" x14ac:dyDescent="0.35">
      <c r="A114" s="90"/>
    </row>
    <row r="115" spans="1:1" x14ac:dyDescent="0.35">
      <c r="A115" s="90"/>
    </row>
    <row r="116" spans="1:1" x14ac:dyDescent="0.35">
      <c r="A116" s="90"/>
    </row>
    <row r="117" spans="1:1" x14ac:dyDescent="0.35">
      <c r="A117" s="90"/>
    </row>
    <row r="118" spans="1:1" x14ac:dyDescent="0.35">
      <c r="A118" s="90"/>
    </row>
    <row r="119" spans="1:1" x14ac:dyDescent="0.35">
      <c r="A119" s="90"/>
    </row>
    <row r="120" spans="1:1" x14ac:dyDescent="0.35">
      <c r="A120" s="90"/>
    </row>
    <row r="121" spans="1:1" x14ac:dyDescent="0.35">
      <c r="A121" s="90"/>
    </row>
    <row r="122" spans="1:1" x14ac:dyDescent="0.35">
      <c r="A122" s="90"/>
    </row>
    <row r="123" spans="1:1" x14ac:dyDescent="0.35">
      <c r="A123" s="90"/>
    </row>
    <row r="124" spans="1:1" x14ac:dyDescent="0.35">
      <c r="A124" s="90"/>
    </row>
    <row r="125" spans="1:1" x14ac:dyDescent="0.35">
      <c r="A125" s="90"/>
    </row>
    <row r="126" spans="1:1" x14ac:dyDescent="0.35">
      <c r="A126" s="90"/>
    </row>
    <row r="127" spans="1:1" x14ac:dyDescent="0.35">
      <c r="A127" s="90"/>
    </row>
    <row r="128" spans="1:1" x14ac:dyDescent="0.35">
      <c r="A128" s="90"/>
    </row>
    <row r="129" spans="1:1" x14ac:dyDescent="0.35">
      <c r="A129" s="90"/>
    </row>
    <row r="130" spans="1:1" x14ac:dyDescent="0.35">
      <c r="A130" s="90"/>
    </row>
    <row r="131" spans="1:1" x14ac:dyDescent="0.35">
      <c r="A131" s="90"/>
    </row>
    <row r="132" spans="1:1" x14ac:dyDescent="0.35">
      <c r="A132" s="90"/>
    </row>
    <row r="133" spans="1:1" x14ac:dyDescent="0.35">
      <c r="A133" s="90"/>
    </row>
    <row r="134" spans="1:1" x14ac:dyDescent="0.35">
      <c r="A134" s="90"/>
    </row>
    <row r="135" spans="1:1" x14ac:dyDescent="0.35">
      <c r="A135" s="90"/>
    </row>
    <row r="136" spans="1:1" x14ac:dyDescent="0.35">
      <c r="A136" s="90"/>
    </row>
    <row r="137" spans="1:1" x14ac:dyDescent="0.35">
      <c r="A137" s="90"/>
    </row>
    <row r="138" spans="1:1" x14ac:dyDescent="0.35">
      <c r="A138" s="90"/>
    </row>
    <row r="139" spans="1:1" x14ac:dyDescent="0.35">
      <c r="A139" s="90"/>
    </row>
    <row r="140" spans="1:1" x14ac:dyDescent="0.35">
      <c r="A140" s="90"/>
    </row>
    <row r="141" spans="1:1" x14ac:dyDescent="0.35">
      <c r="A141" s="90"/>
    </row>
    <row r="142" spans="1:1" x14ac:dyDescent="0.35">
      <c r="A142" s="90"/>
    </row>
    <row r="143" spans="1:1" x14ac:dyDescent="0.35">
      <c r="A143" s="90"/>
    </row>
    <row r="144" spans="1:1" x14ac:dyDescent="0.35">
      <c r="A144" s="90"/>
    </row>
    <row r="145" spans="1:1" x14ac:dyDescent="0.35">
      <c r="A145" s="90"/>
    </row>
    <row r="146" spans="1:1" x14ac:dyDescent="0.35">
      <c r="A146" s="90"/>
    </row>
    <row r="147" spans="1:1" x14ac:dyDescent="0.35">
      <c r="A147" s="90"/>
    </row>
    <row r="148" spans="1:1" x14ac:dyDescent="0.35">
      <c r="A148" s="90"/>
    </row>
    <row r="149" spans="1:1" x14ac:dyDescent="0.35">
      <c r="A149" s="90"/>
    </row>
    <row r="150" spans="1:1" x14ac:dyDescent="0.35">
      <c r="A150" s="90"/>
    </row>
    <row r="151" spans="1:1" x14ac:dyDescent="0.35">
      <c r="A151" s="90"/>
    </row>
    <row r="152" spans="1:1" x14ac:dyDescent="0.35">
      <c r="A152" s="90"/>
    </row>
    <row r="153" spans="1:1" x14ac:dyDescent="0.35">
      <c r="A153" s="90"/>
    </row>
    <row r="154" spans="1:1" x14ac:dyDescent="0.35">
      <c r="A154" s="90"/>
    </row>
    <row r="155" spans="1:1" x14ac:dyDescent="0.35">
      <c r="A155" s="90"/>
    </row>
    <row r="156" spans="1:1" x14ac:dyDescent="0.35">
      <c r="A156" s="90"/>
    </row>
    <row r="157" spans="1:1" x14ac:dyDescent="0.35">
      <c r="A157" s="90"/>
    </row>
    <row r="158" spans="1:1" x14ac:dyDescent="0.35">
      <c r="A158" s="90"/>
    </row>
    <row r="159" spans="1:1" x14ac:dyDescent="0.35">
      <c r="A159" s="90"/>
    </row>
    <row r="160" spans="1:1" x14ac:dyDescent="0.35">
      <c r="A160" s="90"/>
    </row>
    <row r="161" spans="1:1" x14ac:dyDescent="0.35">
      <c r="A161" s="90"/>
    </row>
    <row r="162" spans="1:1" x14ac:dyDescent="0.35">
      <c r="A162" s="90"/>
    </row>
    <row r="163" spans="1:1" x14ac:dyDescent="0.35">
      <c r="A163" s="90"/>
    </row>
    <row r="164" spans="1:1" x14ac:dyDescent="0.35">
      <c r="A164" s="90"/>
    </row>
    <row r="165" spans="1:1" x14ac:dyDescent="0.35">
      <c r="A165" s="90"/>
    </row>
    <row r="166" spans="1:1" x14ac:dyDescent="0.35">
      <c r="A166" s="90"/>
    </row>
    <row r="167" spans="1:1" x14ac:dyDescent="0.35">
      <c r="A167" s="90"/>
    </row>
    <row r="168" spans="1:1" x14ac:dyDescent="0.35">
      <c r="A168" s="90"/>
    </row>
    <row r="169" spans="1:1" x14ac:dyDescent="0.35">
      <c r="A169" s="90"/>
    </row>
    <row r="170" spans="1:1" x14ac:dyDescent="0.35">
      <c r="A170" s="90"/>
    </row>
    <row r="171" spans="1:1" x14ac:dyDescent="0.35">
      <c r="A171" s="90"/>
    </row>
    <row r="172" spans="1:1" x14ac:dyDescent="0.35">
      <c r="A172" s="90"/>
    </row>
    <row r="173" spans="1:1" x14ac:dyDescent="0.35">
      <c r="A173" s="90"/>
    </row>
    <row r="174" spans="1:1" x14ac:dyDescent="0.35">
      <c r="A174" s="90"/>
    </row>
    <row r="175" spans="1:1" x14ac:dyDescent="0.35">
      <c r="A175" s="90"/>
    </row>
    <row r="176" spans="1:1" x14ac:dyDescent="0.35">
      <c r="A176" s="90"/>
    </row>
    <row r="177" spans="1:1" x14ac:dyDescent="0.35">
      <c r="A177" s="90"/>
    </row>
    <row r="178" spans="1:1" x14ac:dyDescent="0.35">
      <c r="A178" s="90"/>
    </row>
    <row r="179" spans="1:1" x14ac:dyDescent="0.35">
      <c r="A179" s="90"/>
    </row>
    <row r="180" spans="1:1" x14ac:dyDescent="0.35">
      <c r="A180" s="90"/>
    </row>
    <row r="181" spans="1:1" x14ac:dyDescent="0.35">
      <c r="A181" s="90"/>
    </row>
    <row r="182" spans="1:1" x14ac:dyDescent="0.35">
      <c r="A182" s="90"/>
    </row>
    <row r="183" spans="1:1" x14ac:dyDescent="0.35">
      <c r="A183" s="90"/>
    </row>
    <row r="184" spans="1:1" x14ac:dyDescent="0.35">
      <c r="A184" s="90"/>
    </row>
    <row r="185" spans="1:1" x14ac:dyDescent="0.35">
      <c r="A185" s="90"/>
    </row>
    <row r="186" spans="1:1" x14ac:dyDescent="0.35">
      <c r="A186" s="90"/>
    </row>
    <row r="187" spans="1:1" x14ac:dyDescent="0.35">
      <c r="A187" s="90"/>
    </row>
    <row r="188" spans="1:1" x14ac:dyDescent="0.35">
      <c r="A188" s="90"/>
    </row>
    <row r="189" spans="1:1" x14ac:dyDescent="0.35">
      <c r="A189" s="90"/>
    </row>
    <row r="190" spans="1:1" x14ac:dyDescent="0.35">
      <c r="A190" s="90"/>
    </row>
    <row r="191" spans="1:1" x14ac:dyDescent="0.35">
      <c r="A191" s="90"/>
    </row>
    <row r="192" spans="1:1" x14ac:dyDescent="0.35">
      <c r="A192" s="90"/>
    </row>
    <row r="193" spans="1:1" x14ac:dyDescent="0.35">
      <c r="A193" s="90"/>
    </row>
    <row r="194" spans="1:1" x14ac:dyDescent="0.35">
      <c r="A194" s="90"/>
    </row>
    <row r="195" spans="1:1" x14ac:dyDescent="0.35">
      <c r="A195" s="90"/>
    </row>
    <row r="196" spans="1:1" x14ac:dyDescent="0.35">
      <c r="A196" s="90"/>
    </row>
    <row r="197" spans="1:1" x14ac:dyDescent="0.35">
      <c r="A197" s="90"/>
    </row>
    <row r="198" spans="1:1" x14ac:dyDescent="0.35">
      <c r="A198" s="90"/>
    </row>
    <row r="199" spans="1:1" x14ac:dyDescent="0.35">
      <c r="A199" s="90"/>
    </row>
    <row r="200" spans="1:1" x14ac:dyDescent="0.35">
      <c r="A200" s="90"/>
    </row>
    <row r="201" spans="1:1" x14ac:dyDescent="0.35">
      <c r="A201" s="90"/>
    </row>
    <row r="202" spans="1:1" x14ac:dyDescent="0.35">
      <c r="A202" s="90"/>
    </row>
    <row r="203" spans="1:1" x14ac:dyDescent="0.35">
      <c r="A203" s="90"/>
    </row>
    <row r="204" spans="1:1" x14ac:dyDescent="0.35">
      <c r="A204" s="90"/>
    </row>
    <row r="205" spans="1:1" x14ac:dyDescent="0.35">
      <c r="A205" s="90"/>
    </row>
    <row r="206" spans="1:1" x14ac:dyDescent="0.35">
      <c r="A206" s="90"/>
    </row>
    <row r="207" spans="1:1" x14ac:dyDescent="0.35">
      <c r="A207" s="90"/>
    </row>
    <row r="208" spans="1:1" x14ac:dyDescent="0.35">
      <c r="A208" s="90"/>
    </row>
    <row r="209" spans="1:1" x14ac:dyDescent="0.35">
      <c r="A209" s="90"/>
    </row>
    <row r="210" spans="1:1" x14ac:dyDescent="0.35">
      <c r="A210" s="90"/>
    </row>
    <row r="211" spans="1:1" x14ac:dyDescent="0.35">
      <c r="A211" s="90"/>
    </row>
    <row r="212" spans="1:1" x14ac:dyDescent="0.35">
      <c r="A212" s="90"/>
    </row>
    <row r="213" spans="1:1" x14ac:dyDescent="0.35">
      <c r="A213" s="90"/>
    </row>
    <row r="214" spans="1:1" x14ac:dyDescent="0.35">
      <c r="A214" s="90"/>
    </row>
    <row r="215" spans="1:1" x14ac:dyDescent="0.35">
      <c r="A215" s="90"/>
    </row>
    <row r="216" spans="1:1" x14ac:dyDescent="0.35">
      <c r="A216" s="90"/>
    </row>
    <row r="217" spans="1:1" x14ac:dyDescent="0.35">
      <c r="A217" s="90"/>
    </row>
    <row r="218" spans="1:1" x14ac:dyDescent="0.35">
      <c r="A218" s="90"/>
    </row>
    <row r="219" spans="1:1" x14ac:dyDescent="0.35">
      <c r="A219" s="90"/>
    </row>
    <row r="220" spans="1:1" x14ac:dyDescent="0.35">
      <c r="A220" s="90"/>
    </row>
    <row r="221" spans="1:1" x14ac:dyDescent="0.35">
      <c r="A221" s="90"/>
    </row>
    <row r="222" spans="1:1" x14ac:dyDescent="0.35">
      <c r="A222" s="90"/>
    </row>
    <row r="223" spans="1:1" x14ac:dyDescent="0.35">
      <c r="A223" s="90"/>
    </row>
    <row r="224" spans="1:1" x14ac:dyDescent="0.35">
      <c r="A224" s="90"/>
    </row>
    <row r="225" spans="1:1" x14ac:dyDescent="0.35">
      <c r="A225" s="90"/>
    </row>
    <row r="226" spans="1:1" x14ac:dyDescent="0.35">
      <c r="A226" s="90"/>
    </row>
    <row r="227" spans="1:1" x14ac:dyDescent="0.35">
      <c r="A227" s="90"/>
    </row>
    <row r="228" spans="1:1" x14ac:dyDescent="0.35">
      <c r="A228" s="90"/>
    </row>
    <row r="229" spans="1:1" x14ac:dyDescent="0.35">
      <c r="A229" s="90"/>
    </row>
    <row r="230" spans="1:1" x14ac:dyDescent="0.35">
      <c r="A230" s="90"/>
    </row>
    <row r="231" spans="1:1" x14ac:dyDescent="0.35">
      <c r="A231" s="90"/>
    </row>
    <row r="232" spans="1:1" x14ac:dyDescent="0.35">
      <c r="A232" s="90"/>
    </row>
    <row r="233" spans="1:1" x14ac:dyDescent="0.35">
      <c r="A233" s="90"/>
    </row>
    <row r="234" spans="1:1" x14ac:dyDescent="0.35">
      <c r="A234" s="90"/>
    </row>
    <row r="235" spans="1:1" x14ac:dyDescent="0.35">
      <c r="A235" s="90"/>
    </row>
    <row r="236" spans="1:1" x14ac:dyDescent="0.35">
      <c r="A236" s="90"/>
    </row>
    <row r="237" spans="1:1" x14ac:dyDescent="0.35">
      <c r="A237" s="90"/>
    </row>
    <row r="238" spans="1:1" x14ac:dyDescent="0.35">
      <c r="A238" s="90"/>
    </row>
    <row r="239" spans="1:1" x14ac:dyDescent="0.35">
      <c r="A239" s="90"/>
    </row>
    <row r="240" spans="1:1" x14ac:dyDescent="0.35">
      <c r="A240" s="90"/>
    </row>
    <row r="241" spans="1:1" x14ac:dyDescent="0.35">
      <c r="A241" s="90"/>
    </row>
    <row r="242" spans="1:1" x14ac:dyDescent="0.35">
      <c r="A242" s="90"/>
    </row>
    <row r="243" spans="1:1" x14ac:dyDescent="0.35">
      <c r="A243" s="90"/>
    </row>
    <row r="244" spans="1:1" x14ac:dyDescent="0.35">
      <c r="A244" s="90"/>
    </row>
    <row r="245" spans="1:1" x14ac:dyDescent="0.35">
      <c r="A245" s="90"/>
    </row>
    <row r="246" spans="1:1" x14ac:dyDescent="0.35">
      <c r="A246" s="90"/>
    </row>
    <row r="247" spans="1:1" x14ac:dyDescent="0.35">
      <c r="A247" s="90"/>
    </row>
    <row r="248" spans="1:1" x14ac:dyDescent="0.35">
      <c r="A248" s="90"/>
    </row>
    <row r="249" spans="1:1" x14ac:dyDescent="0.35">
      <c r="A249" s="90"/>
    </row>
    <row r="250" spans="1:1" x14ac:dyDescent="0.35">
      <c r="A250" s="90"/>
    </row>
    <row r="251" spans="1:1" x14ac:dyDescent="0.35">
      <c r="A251" s="90"/>
    </row>
    <row r="252" spans="1:1" x14ac:dyDescent="0.35">
      <c r="A252" s="90"/>
    </row>
    <row r="253" spans="1:1" x14ac:dyDescent="0.35">
      <c r="A253" s="90"/>
    </row>
    <row r="254" spans="1:1" x14ac:dyDescent="0.35">
      <c r="A254" s="90"/>
    </row>
    <row r="255" spans="1:1" x14ac:dyDescent="0.35">
      <c r="A255" s="90"/>
    </row>
    <row r="256" spans="1:1" x14ac:dyDescent="0.35">
      <c r="A256" s="90"/>
    </row>
    <row r="257" spans="1:1" x14ac:dyDescent="0.35">
      <c r="A257" s="90"/>
    </row>
    <row r="258" spans="1:1" x14ac:dyDescent="0.35">
      <c r="A258" s="90"/>
    </row>
    <row r="259" spans="1:1" x14ac:dyDescent="0.35">
      <c r="A259" s="90"/>
    </row>
    <row r="260" spans="1:1" x14ac:dyDescent="0.35">
      <c r="A260" s="90"/>
    </row>
    <row r="261" spans="1:1" x14ac:dyDescent="0.35">
      <c r="A261" s="90"/>
    </row>
    <row r="262" spans="1:1" x14ac:dyDescent="0.35">
      <c r="A262" s="90"/>
    </row>
    <row r="263" spans="1:1" x14ac:dyDescent="0.35">
      <c r="A263" s="90"/>
    </row>
    <row r="264" spans="1:1" x14ac:dyDescent="0.35">
      <c r="A264" s="90"/>
    </row>
    <row r="265" spans="1:1" x14ac:dyDescent="0.35">
      <c r="A265" s="90"/>
    </row>
    <row r="266" spans="1:1" x14ac:dyDescent="0.35">
      <c r="A266" s="90"/>
    </row>
    <row r="267" spans="1:1" x14ac:dyDescent="0.35">
      <c r="A267" s="90"/>
    </row>
    <row r="268" spans="1:1" x14ac:dyDescent="0.35">
      <c r="A268" s="90"/>
    </row>
    <row r="269" spans="1:1" x14ac:dyDescent="0.35">
      <c r="A269" s="90"/>
    </row>
    <row r="270" spans="1:1" x14ac:dyDescent="0.35">
      <c r="A270" s="90"/>
    </row>
    <row r="271" spans="1:1" x14ac:dyDescent="0.35">
      <c r="A271" s="90"/>
    </row>
    <row r="272" spans="1:1" x14ac:dyDescent="0.35">
      <c r="A272" s="90"/>
    </row>
    <row r="273" spans="1:1" x14ac:dyDescent="0.35">
      <c r="A273" s="90"/>
    </row>
    <row r="274" spans="1:1" x14ac:dyDescent="0.35">
      <c r="A274" s="90"/>
    </row>
    <row r="275" spans="1:1" x14ac:dyDescent="0.35">
      <c r="A275" s="90"/>
    </row>
    <row r="276" spans="1:1" x14ac:dyDescent="0.35">
      <c r="A276" s="90"/>
    </row>
    <row r="277" spans="1:1" x14ac:dyDescent="0.35">
      <c r="A277" s="90"/>
    </row>
    <row r="278" spans="1:1" x14ac:dyDescent="0.35">
      <c r="A278" s="90"/>
    </row>
    <row r="279" spans="1:1" x14ac:dyDescent="0.35">
      <c r="A279" s="90"/>
    </row>
    <row r="280" spans="1:1" x14ac:dyDescent="0.35">
      <c r="A280" s="90"/>
    </row>
    <row r="281" spans="1:1" x14ac:dyDescent="0.35">
      <c r="A281" s="90"/>
    </row>
    <row r="282" spans="1:1" x14ac:dyDescent="0.35">
      <c r="A282" s="90"/>
    </row>
    <row r="283" spans="1:1" x14ac:dyDescent="0.35">
      <c r="A283" s="90"/>
    </row>
    <row r="284" spans="1:1" x14ac:dyDescent="0.35">
      <c r="A284" s="90"/>
    </row>
    <row r="285" spans="1:1" x14ac:dyDescent="0.35">
      <c r="A285" s="90"/>
    </row>
    <row r="286" spans="1:1" x14ac:dyDescent="0.35">
      <c r="A286" s="90"/>
    </row>
    <row r="287" spans="1:1" x14ac:dyDescent="0.35">
      <c r="A287" s="90"/>
    </row>
    <row r="288" spans="1:1" x14ac:dyDescent="0.35">
      <c r="A288" s="90"/>
    </row>
    <row r="289" spans="1:1" x14ac:dyDescent="0.35">
      <c r="A289" s="90"/>
    </row>
    <row r="290" spans="1:1" x14ac:dyDescent="0.35">
      <c r="A290" s="90"/>
    </row>
    <row r="291" spans="1:1" x14ac:dyDescent="0.35">
      <c r="A291" s="90"/>
    </row>
    <row r="292" spans="1:1" x14ac:dyDescent="0.35">
      <c r="A292" s="90"/>
    </row>
    <row r="293" spans="1:1" x14ac:dyDescent="0.35">
      <c r="A293" s="90"/>
    </row>
    <row r="294" spans="1:1" x14ac:dyDescent="0.35">
      <c r="A294" s="90"/>
    </row>
    <row r="295" spans="1:1" x14ac:dyDescent="0.35">
      <c r="A295" s="90"/>
    </row>
    <row r="296" spans="1:1" x14ac:dyDescent="0.35">
      <c r="A296" s="90"/>
    </row>
    <row r="297" spans="1:1" x14ac:dyDescent="0.35">
      <c r="A297" s="90"/>
    </row>
    <row r="298" spans="1:1" x14ac:dyDescent="0.35">
      <c r="A298" s="90"/>
    </row>
    <row r="299" spans="1:1" x14ac:dyDescent="0.35">
      <c r="A299" s="90"/>
    </row>
    <row r="300" spans="1:1" x14ac:dyDescent="0.35">
      <c r="A300" s="90"/>
    </row>
    <row r="301" spans="1:1" x14ac:dyDescent="0.35">
      <c r="A301" s="90"/>
    </row>
    <row r="302" spans="1:1" x14ac:dyDescent="0.35">
      <c r="A302" s="90"/>
    </row>
    <row r="303" spans="1:1" x14ac:dyDescent="0.35">
      <c r="A303" s="90"/>
    </row>
    <row r="304" spans="1:1" x14ac:dyDescent="0.35">
      <c r="A304" s="90"/>
    </row>
    <row r="305" spans="1:1" x14ac:dyDescent="0.35">
      <c r="A305" s="90"/>
    </row>
    <row r="306" spans="1:1" x14ac:dyDescent="0.35">
      <c r="A306" s="90"/>
    </row>
    <row r="307" spans="1:1" x14ac:dyDescent="0.35">
      <c r="A307" s="90"/>
    </row>
    <row r="308" spans="1:1" x14ac:dyDescent="0.35">
      <c r="A308" s="90"/>
    </row>
    <row r="309" spans="1:1" x14ac:dyDescent="0.35">
      <c r="A309" s="90"/>
    </row>
    <row r="310" spans="1:1" x14ac:dyDescent="0.35">
      <c r="A310" s="90"/>
    </row>
    <row r="311" spans="1:1" x14ac:dyDescent="0.35">
      <c r="A311" s="90"/>
    </row>
    <row r="312" spans="1:1" x14ac:dyDescent="0.35">
      <c r="A312" s="90"/>
    </row>
    <row r="313" spans="1:1" x14ac:dyDescent="0.35">
      <c r="A313" s="90"/>
    </row>
    <row r="314" spans="1:1" x14ac:dyDescent="0.35">
      <c r="A314" s="90"/>
    </row>
    <row r="315" spans="1:1" x14ac:dyDescent="0.35">
      <c r="A315" s="90"/>
    </row>
    <row r="316" spans="1:1" x14ac:dyDescent="0.35">
      <c r="A316" s="90"/>
    </row>
    <row r="317" spans="1:1" x14ac:dyDescent="0.35">
      <c r="A317" s="90"/>
    </row>
    <row r="318" spans="1:1" x14ac:dyDescent="0.35">
      <c r="A318" s="90"/>
    </row>
    <row r="319" spans="1:1" x14ac:dyDescent="0.35">
      <c r="A319" s="90"/>
    </row>
    <row r="320" spans="1:1" x14ac:dyDescent="0.35">
      <c r="A320" s="90"/>
    </row>
    <row r="321" spans="1:1" x14ac:dyDescent="0.35">
      <c r="A321" s="90"/>
    </row>
    <row r="322" spans="1:1" x14ac:dyDescent="0.35">
      <c r="A322" s="90"/>
    </row>
    <row r="323" spans="1:1" x14ac:dyDescent="0.35">
      <c r="A323" s="90"/>
    </row>
    <row r="324" spans="1:1" x14ac:dyDescent="0.35">
      <c r="A324" s="90"/>
    </row>
    <row r="325" spans="1:1" x14ac:dyDescent="0.35">
      <c r="A325" s="90"/>
    </row>
    <row r="326" spans="1:1" x14ac:dyDescent="0.35">
      <c r="A326" s="90"/>
    </row>
    <row r="327" spans="1:1" x14ac:dyDescent="0.35">
      <c r="A327" s="90"/>
    </row>
    <row r="328" spans="1:1" x14ac:dyDescent="0.35">
      <c r="A328" s="90"/>
    </row>
    <row r="329" spans="1:1" x14ac:dyDescent="0.35">
      <c r="A329" s="90"/>
    </row>
    <row r="330" spans="1:1" x14ac:dyDescent="0.35">
      <c r="A330" s="90"/>
    </row>
    <row r="331" spans="1:1" x14ac:dyDescent="0.35">
      <c r="A331" s="90"/>
    </row>
    <row r="332" spans="1:1" x14ac:dyDescent="0.35">
      <c r="A332" s="90"/>
    </row>
    <row r="333" spans="1:1" x14ac:dyDescent="0.35">
      <c r="A333" s="90"/>
    </row>
    <row r="334" spans="1:1" x14ac:dyDescent="0.35">
      <c r="A334" s="90"/>
    </row>
    <row r="335" spans="1:1" x14ac:dyDescent="0.35">
      <c r="A335" s="90"/>
    </row>
    <row r="336" spans="1:1" x14ac:dyDescent="0.35">
      <c r="A336" s="90"/>
    </row>
    <row r="337" spans="1:1" x14ac:dyDescent="0.35">
      <c r="A337" s="90"/>
    </row>
    <row r="338" spans="1:1" x14ac:dyDescent="0.35">
      <c r="A338" s="90"/>
    </row>
    <row r="339" spans="1:1" x14ac:dyDescent="0.35">
      <c r="A339" s="90"/>
    </row>
    <row r="340" spans="1:1" x14ac:dyDescent="0.35">
      <c r="A340" s="90"/>
    </row>
    <row r="341" spans="1:1" x14ac:dyDescent="0.35">
      <c r="A341" s="90"/>
    </row>
    <row r="342" spans="1:1" x14ac:dyDescent="0.35">
      <c r="A342" s="90"/>
    </row>
    <row r="343" spans="1:1" x14ac:dyDescent="0.35">
      <c r="A343" s="90"/>
    </row>
    <row r="344" spans="1:1" x14ac:dyDescent="0.35">
      <c r="A344" s="90"/>
    </row>
    <row r="345" spans="1:1" x14ac:dyDescent="0.35">
      <c r="A345" s="90"/>
    </row>
    <row r="346" spans="1:1" x14ac:dyDescent="0.35">
      <c r="A346" s="90"/>
    </row>
    <row r="347" spans="1:1" x14ac:dyDescent="0.35">
      <c r="A347" s="90"/>
    </row>
    <row r="348" spans="1:1" x14ac:dyDescent="0.35">
      <c r="A348" s="90"/>
    </row>
    <row r="349" spans="1:1" x14ac:dyDescent="0.35">
      <c r="A349" s="90"/>
    </row>
    <row r="350" spans="1:1" x14ac:dyDescent="0.35">
      <c r="A350" s="90"/>
    </row>
    <row r="351" spans="1:1" x14ac:dyDescent="0.35">
      <c r="A351" s="90"/>
    </row>
    <row r="352" spans="1:1" x14ac:dyDescent="0.35">
      <c r="A352" s="90"/>
    </row>
    <row r="353" spans="1:1" x14ac:dyDescent="0.35">
      <c r="A353" s="90"/>
    </row>
    <row r="354" spans="1:1" x14ac:dyDescent="0.35">
      <c r="A354" s="90"/>
    </row>
    <row r="355" spans="1:1" x14ac:dyDescent="0.35">
      <c r="A355" s="90"/>
    </row>
    <row r="356" spans="1:1" x14ac:dyDescent="0.35">
      <c r="A356" s="90"/>
    </row>
    <row r="357" spans="1:1" x14ac:dyDescent="0.35">
      <c r="A357" s="90"/>
    </row>
    <row r="358" spans="1:1" x14ac:dyDescent="0.35">
      <c r="A358" s="90"/>
    </row>
    <row r="359" spans="1:1" x14ac:dyDescent="0.35">
      <c r="A359" s="90"/>
    </row>
    <row r="360" spans="1:1" x14ac:dyDescent="0.35">
      <c r="A360" s="90"/>
    </row>
    <row r="361" spans="1:1" x14ac:dyDescent="0.35">
      <c r="A361" s="90"/>
    </row>
    <row r="362" spans="1:1" x14ac:dyDescent="0.35">
      <c r="A362" s="90"/>
    </row>
    <row r="363" spans="1:1" x14ac:dyDescent="0.35">
      <c r="A363" s="90"/>
    </row>
    <row r="364" spans="1:1" x14ac:dyDescent="0.35">
      <c r="A364" s="90"/>
    </row>
    <row r="365" spans="1:1" x14ac:dyDescent="0.35">
      <c r="A365" s="90"/>
    </row>
    <row r="366" spans="1:1" x14ac:dyDescent="0.35">
      <c r="A366" s="90"/>
    </row>
    <row r="367" spans="1:1" x14ac:dyDescent="0.35">
      <c r="A367" s="90"/>
    </row>
    <row r="368" spans="1:1" x14ac:dyDescent="0.35">
      <c r="A368" s="90"/>
    </row>
    <row r="369" spans="1:1" x14ac:dyDescent="0.35">
      <c r="A369" s="90"/>
    </row>
    <row r="370" spans="1:1" x14ac:dyDescent="0.35">
      <c r="A370" s="90"/>
    </row>
    <row r="371" spans="1:1" x14ac:dyDescent="0.35">
      <c r="A371" s="90"/>
    </row>
    <row r="372" spans="1:1" x14ac:dyDescent="0.35">
      <c r="A372" s="90"/>
    </row>
    <row r="373" spans="1:1" x14ac:dyDescent="0.35">
      <c r="A373" s="90"/>
    </row>
    <row r="374" spans="1:1" x14ac:dyDescent="0.35">
      <c r="A374" s="90"/>
    </row>
    <row r="375" spans="1:1" x14ac:dyDescent="0.35">
      <c r="A375" s="90"/>
    </row>
    <row r="376" spans="1:1" x14ac:dyDescent="0.35">
      <c r="A376" s="90"/>
    </row>
    <row r="377" spans="1:1" x14ac:dyDescent="0.35">
      <c r="A377" s="90"/>
    </row>
    <row r="378" spans="1:1" x14ac:dyDescent="0.35">
      <c r="A378" s="90"/>
    </row>
    <row r="379" spans="1:1" x14ac:dyDescent="0.35">
      <c r="A379" s="90"/>
    </row>
    <row r="380" spans="1:1" x14ac:dyDescent="0.35">
      <c r="A380" s="90"/>
    </row>
    <row r="381" spans="1:1" x14ac:dyDescent="0.35">
      <c r="A381" s="90"/>
    </row>
    <row r="382" spans="1:1" x14ac:dyDescent="0.35">
      <c r="A382" s="90"/>
    </row>
    <row r="383" spans="1:1" x14ac:dyDescent="0.35">
      <c r="A383" s="90"/>
    </row>
    <row r="384" spans="1:1" x14ac:dyDescent="0.35">
      <c r="A384" s="90"/>
    </row>
    <row r="385" spans="1:1" x14ac:dyDescent="0.35">
      <c r="A385" s="90"/>
    </row>
    <row r="386" spans="1:1" x14ac:dyDescent="0.35">
      <c r="A386" s="90"/>
    </row>
    <row r="387" spans="1:1" x14ac:dyDescent="0.35">
      <c r="A387" s="90"/>
    </row>
    <row r="388" spans="1:1" x14ac:dyDescent="0.35">
      <c r="A388" s="90"/>
    </row>
    <row r="389" spans="1:1" x14ac:dyDescent="0.35">
      <c r="A389" s="90"/>
    </row>
    <row r="390" spans="1:1" x14ac:dyDescent="0.35">
      <c r="A390" s="90"/>
    </row>
    <row r="391" spans="1:1" x14ac:dyDescent="0.35">
      <c r="A391" s="90"/>
    </row>
    <row r="392" spans="1:1" x14ac:dyDescent="0.35">
      <c r="A392" s="90"/>
    </row>
    <row r="393" spans="1:1" x14ac:dyDescent="0.35">
      <c r="A393" s="90"/>
    </row>
    <row r="394" spans="1:1" x14ac:dyDescent="0.35">
      <c r="A394" s="90"/>
    </row>
    <row r="395" spans="1:1" x14ac:dyDescent="0.35">
      <c r="A395" s="90"/>
    </row>
    <row r="396" spans="1:1" x14ac:dyDescent="0.35">
      <c r="A396" s="90"/>
    </row>
    <row r="397" spans="1:1" x14ac:dyDescent="0.35">
      <c r="A397" s="90"/>
    </row>
    <row r="398" spans="1:1" x14ac:dyDescent="0.35">
      <c r="A398" s="90"/>
    </row>
    <row r="399" spans="1:1" x14ac:dyDescent="0.35">
      <c r="A399" s="90"/>
    </row>
    <row r="400" spans="1:1" x14ac:dyDescent="0.35">
      <c r="A400" s="90"/>
    </row>
    <row r="401" spans="1:1" x14ac:dyDescent="0.35">
      <c r="A401" s="90"/>
    </row>
    <row r="402" spans="1:1" x14ac:dyDescent="0.35">
      <c r="A402" s="90"/>
    </row>
    <row r="403" spans="1:1" x14ac:dyDescent="0.35">
      <c r="A403" s="90"/>
    </row>
    <row r="404" spans="1:1" x14ac:dyDescent="0.35">
      <c r="A404" s="90"/>
    </row>
    <row r="405" spans="1:1" x14ac:dyDescent="0.35">
      <c r="A405" s="90"/>
    </row>
    <row r="406" spans="1:1" x14ac:dyDescent="0.35">
      <c r="A406" s="90"/>
    </row>
    <row r="407" spans="1:1" x14ac:dyDescent="0.35">
      <c r="A407" s="90"/>
    </row>
    <row r="408" spans="1:1" x14ac:dyDescent="0.35">
      <c r="A408" s="90"/>
    </row>
    <row r="409" spans="1:1" x14ac:dyDescent="0.35">
      <c r="A409" s="90"/>
    </row>
    <row r="410" spans="1:1" x14ac:dyDescent="0.35">
      <c r="A410" s="90"/>
    </row>
    <row r="411" spans="1:1" x14ac:dyDescent="0.35">
      <c r="A411" s="90"/>
    </row>
    <row r="412" spans="1:1" x14ac:dyDescent="0.35">
      <c r="A412" s="90"/>
    </row>
    <row r="413" spans="1:1" x14ac:dyDescent="0.35">
      <c r="A413" s="90"/>
    </row>
    <row r="414" spans="1:1" x14ac:dyDescent="0.35">
      <c r="A414" s="90"/>
    </row>
    <row r="415" spans="1:1" x14ac:dyDescent="0.35">
      <c r="A415" s="90"/>
    </row>
    <row r="416" spans="1:1" x14ac:dyDescent="0.35">
      <c r="A416" s="90"/>
    </row>
    <row r="417" spans="1:1" x14ac:dyDescent="0.35">
      <c r="A417" s="90"/>
    </row>
    <row r="418" spans="1:1" x14ac:dyDescent="0.35">
      <c r="A418" s="90"/>
    </row>
    <row r="419" spans="1:1" x14ac:dyDescent="0.35">
      <c r="A419" s="90"/>
    </row>
    <row r="420" spans="1:1" x14ac:dyDescent="0.35">
      <c r="A420" s="90"/>
    </row>
    <row r="421" spans="1:1" x14ac:dyDescent="0.35">
      <c r="A421" s="90"/>
    </row>
    <row r="422" spans="1:1" x14ac:dyDescent="0.35">
      <c r="A422" s="90"/>
    </row>
    <row r="423" spans="1:1" x14ac:dyDescent="0.35">
      <c r="A423" s="90"/>
    </row>
    <row r="424" spans="1:1" x14ac:dyDescent="0.35">
      <c r="A424" s="90"/>
    </row>
    <row r="425" spans="1:1" x14ac:dyDescent="0.35">
      <c r="A425" s="90"/>
    </row>
    <row r="426" spans="1:1" x14ac:dyDescent="0.35">
      <c r="A426" s="90"/>
    </row>
    <row r="427" spans="1:1" x14ac:dyDescent="0.35">
      <c r="A427" s="90"/>
    </row>
    <row r="428" spans="1:1" x14ac:dyDescent="0.35">
      <c r="A428" s="90"/>
    </row>
    <row r="429" spans="1:1" x14ac:dyDescent="0.35">
      <c r="A429" s="90"/>
    </row>
    <row r="430" spans="1:1" x14ac:dyDescent="0.35">
      <c r="A430" s="90"/>
    </row>
    <row r="431" spans="1:1" x14ac:dyDescent="0.35">
      <c r="A431" s="90"/>
    </row>
    <row r="432" spans="1:1" x14ac:dyDescent="0.35">
      <c r="A432" s="90"/>
    </row>
    <row r="433" spans="1:1" x14ac:dyDescent="0.35">
      <c r="A433" s="90"/>
    </row>
    <row r="434" spans="1:1" x14ac:dyDescent="0.35">
      <c r="A434" s="90"/>
    </row>
    <row r="435" spans="1:1" x14ac:dyDescent="0.35">
      <c r="A435" s="90"/>
    </row>
    <row r="436" spans="1:1" x14ac:dyDescent="0.35">
      <c r="A436" s="90"/>
    </row>
    <row r="437" spans="1:1" x14ac:dyDescent="0.35">
      <c r="A437" s="90"/>
    </row>
    <row r="438" spans="1:1" x14ac:dyDescent="0.35">
      <c r="A438" s="90"/>
    </row>
    <row r="439" spans="1:1" x14ac:dyDescent="0.35">
      <c r="A439" s="90"/>
    </row>
    <row r="440" spans="1:1" x14ac:dyDescent="0.35">
      <c r="A440" s="90"/>
    </row>
    <row r="441" spans="1:1" x14ac:dyDescent="0.35">
      <c r="A441" s="90"/>
    </row>
    <row r="442" spans="1:1" x14ac:dyDescent="0.35">
      <c r="A442" s="90"/>
    </row>
    <row r="443" spans="1:1" x14ac:dyDescent="0.35">
      <c r="A443" s="90"/>
    </row>
    <row r="444" spans="1:1" x14ac:dyDescent="0.35">
      <c r="A444" s="90"/>
    </row>
    <row r="445" spans="1:1" x14ac:dyDescent="0.35">
      <c r="A445" s="90"/>
    </row>
    <row r="446" spans="1:1" x14ac:dyDescent="0.35">
      <c r="A446" s="90"/>
    </row>
    <row r="447" spans="1:1" x14ac:dyDescent="0.35">
      <c r="A447" s="90"/>
    </row>
    <row r="448" spans="1:1" x14ac:dyDescent="0.35">
      <c r="A448" s="90"/>
    </row>
    <row r="449" spans="1:1" x14ac:dyDescent="0.35">
      <c r="A449" s="90"/>
    </row>
    <row r="450" spans="1:1" x14ac:dyDescent="0.35">
      <c r="A450" s="90"/>
    </row>
    <row r="451" spans="1:1" x14ac:dyDescent="0.35">
      <c r="A451" s="90"/>
    </row>
    <row r="452" spans="1:1" x14ac:dyDescent="0.35">
      <c r="A452" s="90"/>
    </row>
    <row r="453" spans="1:1" x14ac:dyDescent="0.35">
      <c r="A453" s="90"/>
    </row>
    <row r="454" spans="1:1" x14ac:dyDescent="0.35">
      <c r="A454" s="90"/>
    </row>
    <row r="455" spans="1:1" x14ac:dyDescent="0.35">
      <c r="A455" s="90"/>
    </row>
    <row r="456" spans="1:1" x14ac:dyDescent="0.35">
      <c r="A456" s="90"/>
    </row>
    <row r="457" spans="1:1" x14ac:dyDescent="0.35">
      <c r="A457" s="90"/>
    </row>
    <row r="458" spans="1:1" x14ac:dyDescent="0.35">
      <c r="A458" s="90"/>
    </row>
    <row r="459" spans="1:1" x14ac:dyDescent="0.35">
      <c r="A459" s="90"/>
    </row>
    <row r="460" spans="1:1" x14ac:dyDescent="0.35">
      <c r="A460" s="90"/>
    </row>
    <row r="461" spans="1:1" x14ac:dyDescent="0.35">
      <c r="A461" s="90"/>
    </row>
    <row r="462" spans="1:1" x14ac:dyDescent="0.35">
      <c r="A462" s="90"/>
    </row>
    <row r="463" spans="1:1" x14ac:dyDescent="0.35">
      <c r="A463" s="90"/>
    </row>
    <row r="464" spans="1:1" x14ac:dyDescent="0.35">
      <c r="A464" s="90"/>
    </row>
    <row r="465" spans="1:1" x14ac:dyDescent="0.35">
      <c r="A465" s="90"/>
    </row>
    <row r="466" spans="1:1" x14ac:dyDescent="0.35">
      <c r="A466" s="90"/>
    </row>
    <row r="467" spans="1:1" x14ac:dyDescent="0.35">
      <c r="A467" s="90"/>
    </row>
    <row r="468" spans="1:1" x14ac:dyDescent="0.35">
      <c r="A468" s="90"/>
    </row>
    <row r="469" spans="1:1" x14ac:dyDescent="0.35">
      <c r="A469" s="90"/>
    </row>
    <row r="470" spans="1:1" x14ac:dyDescent="0.35">
      <c r="A470" s="90"/>
    </row>
    <row r="471" spans="1:1" x14ac:dyDescent="0.35">
      <c r="A471" s="90"/>
    </row>
    <row r="472" spans="1:1" x14ac:dyDescent="0.35">
      <c r="A472" s="90"/>
    </row>
    <row r="473" spans="1:1" x14ac:dyDescent="0.35">
      <c r="A473" s="90"/>
    </row>
    <row r="474" spans="1:1" x14ac:dyDescent="0.35">
      <c r="A474" s="90"/>
    </row>
    <row r="475" spans="1:1" x14ac:dyDescent="0.35">
      <c r="A475" s="90"/>
    </row>
    <row r="476" spans="1:1" x14ac:dyDescent="0.35">
      <c r="A476" s="90"/>
    </row>
    <row r="477" spans="1:1" x14ac:dyDescent="0.35">
      <c r="A477" s="90"/>
    </row>
    <row r="478" spans="1:1" x14ac:dyDescent="0.35">
      <c r="A478" s="90"/>
    </row>
    <row r="479" spans="1:1" x14ac:dyDescent="0.35">
      <c r="A479" s="90"/>
    </row>
    <row r="480" spans="1:1" x14ac:dyDescent="0.35">
      <c r="A480" s="90"/>
    </row>
    <row r="481" spans="1:1" x14ac:dyDescent="0.35">
      <c r="A481" s="90"/>
    </row>
    <row r="482" spans="1:1" x14ac:dyDescent="0.35">
      <c r="A482" s="90"/>
    </row>
    <row r="483" spans="1:1" x14ac:dyDescent="0.35">
      <c r="A483" s="90"/>
    </row>
    <row r="484" spans="1:1" x14ac:dyDescent="0.35">
      <c r="A484" s="90"/>
    </row>
    <row r="485" spans="1:1" x14ac:dyDescent="0.35">
      <c r="A485" s="90"/>
    </row>
    <row r="486" spans="1:1" x14ac:dyDescent="0.35">
      <c r="A486" s="90"/>
    </row>
    <row r="487" spans="1:1" x14ac:dyDescent="0.35">
      <c r="A487" s="90"/>
    </row>
    <row r="488" spans="1:1" x14ac:dyDescent="0.35">
      <c r="A488" s="90"/>
    </row>
    <row r="489" spans="1:1" x14ac:dyDescent="0.35">
      <c r="A489" s="90"/>
    </row>
    <row r="490" spans="1:1" x14ac:dyDescent="0.35">
      <c r="A490" s="90"/>
    </row>
    <row r="491" spans="1:1" x14ac:dyDescent="0.35">
      <c r="A491" s="90"/>
    </row>
    <row r="492" spans="1:1" x14ac:dyDescent="0.35">
      <c r="A492" s="90"/>
    </row>
    <row r="493" spans="1:1" x14ac:dyDescent="0.35">
      <c r="A493" s="90"/>
    </row>
    <row r="494" spans="1:1" x14ac:dyDescent="0.35">
      <c r="A494" s="90"/>
    </row>
    <row r="495" spans="1:1" x14ac:dyDescent="0.35">
      <c r="A495" s="90"/>
    </row>
    <row r="496" spans="1:1" x14ac:dyDescent="0.35">
      <c r="A496" s="90"/>
    </row>
    <row r="497" spans="1:1" x14ac:dyDescent="0.35">
      <c r="A497" s="90"/>
    </row>
    <row r="498" spans="1:1" x14ac:dyDescent="0.35">
      <c r="A498" s="90"/>
    </row>
    <row r="499" spans="1:1" x14ac:dyDescent="0.35">
      <c r="A499" s="90"/>
    </row>
    <row r="500" spans="1:1" x14ac:dyDescent="0.35">
      <c r="A500" s="90"/>
    </row>
    <row r="501" spans="1:1" x14ac:dyDescent="0.35">
      <c r="A501" s="90"/>
    </row>
    <row r="502" spans="1:1" x14ac:dyDescent="0.35">
      <c r="A502" s="90"/>
    </row>
    <row r="503" spans="1:1" x14ac:dyDescent="0.35">
      <c r="A503" s="90"/>
    </row>
    <row r="504" spans="1:1" x14ac:dyDescent="0.35">
      <c r="A504" s="90"/>
    </row>
    <row r="505" spans="1:1" x14ac:dyDescent="0.35">
      <c r="A505" s="90"/>
    </row>
    <row r="506" spans="1:1" x14ac:dyDescent="0.35">
      <c r="A506" s="90"/>
    </row>
    <row r="507" spans="1:1" x14ac:dyDescent="0.35">
      <c r="A507" s="90"/>
    </row>
    <row r="508" spans="1:1" x14ac:dyDescent="0.35">
      <c r="A508" s="90"/>
    </row>
    <row r="509" spans="1:1" x14ac:dyDescent="0.35">
      <c r="A509" s="90"/>
    </row>
    <row r="510" spans="1:1" x14ac:dyDescent="0.35">
      <c r="A510" s="90"/>
    </row>
    <row r="511" spans="1:1" x14ac:dyDescent="0.35">
      <c r="A511" s="90"/>
    </row>
    <row r="512" spans="1:1" x14ac:dyDescent="0.35">
      <c r="A512" s="90"/>
    </row>
    <row r="513" spans="1:1" x14ac:dyDescent="0.35">
      <c r="A513" s="90"/>
    </row>
    <row r="514" spans="1:1" x14ac:dyDescent="0.35">
      <c r="A514" s="90"/>
    </row>
    <row r="515" spans="1:1" x14ac:dyDescent="0.35">
      <c r="A515" s="90"/>
    </row>
    <row r="516" spans="1:1" x14ac:dyDescent="0.35">
      <c r="A516" s="90"/>
    </row>
    <row r="517" spans="1:1" x14ac:dyDescent="0.35">
      <c r="A517" s="90"/>
    </row>
    <row r="518" spans="1:1" x14ac:dyDescent="0.35">
      <c r="A518" s="90"/>
    </row>
    <row r="519" spans="1:1" x14ac:dyDescent="0.35">
      <c r="A519" s="90"/>
    </row>
    <row r="520" spans="1:1" x14ac:dyDescent="0.35">
      <c r="A520" s="90"/>
    </row>
    <row r="521" spans="1:1" x14ac:dyDescent="0.35">
      <c r="A521" s="90"/>
    </row>
    <row r="522" spans="1:1" x14ac:dyDescent="0.35">
      <c r="A522" s="90"/>
    </row>
    <row r="523" spans="1:1" x14ac:dyDescent="0.35">
      <c r="A523" s="90"/>
    </row>
    <row r="524" spans="1:1" x14ac:dyDescent="0.35">
      <c r="A524" s="90"/>
    </row>
    <row r="525" spans="1:1" x14ac:dyDescent="0.35">
      <c r="A525" s="90"/>
    </row>
    <row r="526" spans="1:1" x14ac:dyDescent="0.35">
      <c r="A526" s="90"/>
    </row>
    <row r="527" spans="1:1" x14ac:dyDescent="0.35">
      <c r="A527" s="90"/>
    </row>
    <row r="528" spans="1:1" x14ac:dyDescent="0.35">
      <c r="A528" s="90"/>
    </row>
    <row r="529" spans="1:1" x14ac:dyDescent="0.35">
      <c r="A529" s="90"/>
    </row>
    <row r="530" spans="1:1" x14ac:dyDescent="0.35">
      <c r="A530" s="90"/>
    </row>
    <row r="531" spans="1:1" x14ac:dyDescent="0.35">
      <c r="A531" s="90"/>
    </row>
    <row r="532" spans="1:1" x14ac:dyDescent="0.35">
      <c r="A532" s="90"/>
    </row>
    <row r="533" spans="1:1" x14ac:dyDescent="0.35">
      <c r="A533" s="90"/>
    </row>
    <row r="534" spans="1:1" x14ac:dyDescent="0.35">
      <c r="A534" s="90"/>
    </row>
    <row r="535" spans="1:1" x14ac:dyDescent="0.35">
      <c r="A535" s="90"/>
    </row>
    <row r="536" spans="1:1" x14ac:dyDescent="0.35">
      <c r="A536" s="90"/>
    </row>
    <row r="537" spans="1:1" x14ac:dyDescent="0.35">
      <c r="A537" s="90"/>
    </row>
    <row r="538" spans="1:1" x14ac:dyDescent="0.35">
      <c r="A538" s="90"/>
    </row>
    <row r="539" spans="1:1" x14ac:dyDescent="0.35">
      <c r="A539" s="90"/>
    </row>
    <row r="540" spans="1:1" x14ac:dyDescent="0.35">
      <c r="A540" s="90"/>
    </row>
    <row r="541" spans="1:1" x14ac:dyDescent="0.35">
      <c r="A541" s="90"/>
    </row>
    <row r="542" spans="1:1" x14ac:dyDescent="0.35">
      <c r="A542" s="90"/>
    </row>
    <row r="543" spans="1:1" x14ac:dyDescent="0.35">
      <c r="A543" s="90"/>
    </row>
    <row r="544" spans="1:1" x14ac:dyDescent="0.35">
      <c r="A544" s="90"/>
    </row>
    <row r="545" spans="1:1" x14ac:dyDescent="0.35">
      <c r="A545" s="90"/>
    </row>
    <row r="546" spans="1:1" x14ac:dyDescent="0.35">
      <c r="A546" s="90"/>
    </row>
    <row r="547" spans="1:1" x14ac:dyDescent="0.35">
      <c r="A547" s="90"/>
    </row>
    <row r="548" spans="1:1" x14ac:dyDescent="0.35">
      <c r="A548" s="90"/>
    </row>
    <row r="549" spans="1:1" x14ac:dyDescent="0.35">
      <c r="A549" s="90"/>
    </row>
    <row r="550" spans="1:1" x14ac:dyDescent="0.35">
      <c r="A550" s="90"/>
    </row>
    <row r="551" spans="1:1" x14ac:dyDescent="0.35">
      <c r="A551" s="90"/>
    </row>
    <row r="552" spans="1:1" x14ac:dyDescent="0.35">
      <c r="A552" s="90"/>
    </row>
    <row r="553" spans="1:1" x14ac:dyDescent="0.35">
      <c r="A553" s="90"/>
    </row>
    <row r="554" spans="1:1" x14ac:dyDescent="0.35">
      <c r="A554" s="90"/>
    </row>
    <row r="555" spans="1:1" x14ac:dyDescent="0.35">
      <c r="A555" s="90"/>
    </row>
    <row r="556" spans="1:1" x14ac:dyDescent="0.35">
      <c r="A556" s="90"/>
    </row>
    <row r="557" spans="1:1" x14ac:dyDescent="0.35">
      <c r="A557" s="90"/>
    </row>
    <row r="558" spans="1:1" x14ac:dyDescent="0.35">
      <c r="A558" s="90"/>
    </row>
    <row r="559" spans="1:1" x14ac:dyDescent="0.35">
      <c r="A559" s="90"/>
    </row>
    <row r="560" spans="1:1" x14ac:dyDescent="0.35">
      <c r="A560" s="90"/>
    </row>
    <row r="561" spans="1:1" x14ac:dyDescent="0.35">
      <c r="A561" s="90"/>
    </row>
    <row r="562" spans="1:1" x14ac:dyDescent="0.35">
      <c r="A562" s="90"/>
    </row>
    <row r="563" spans="1:1" x14ac:dyDescent="0.35">
      <c r="A563" s="90"/>
    </row>
    <row r="564" spans="1:1" x14ac:dyDescent="0.35">
      <c r="A564" s="90"/>
    </row>
    <row r="565" spans="1:1" x14ac:dyDescent="0.35">
      <c r="A565" s="90"/>
    </row>
    <row r="566" spans="1:1" x14ac:dyDescent="0.35">
      <c r="A566" s="90"/>
    </row>
    <row r="567" spans="1:1" x14ac:dyDescent="0.35">
      <c r="A567" s="90"/>
    </row>
    <row r="568" spans="1:1" x14ac:dyDescent="0.35">
      <c r="A568" s="90"/>
    </row>
    <row r="569" spans="1:1" x14ac:dyDescent="0.35">
      <c r="A569" s="90"/>
    </row>
    <row r="570" spans="1:1" x14ac:dyDescent="0.35">
      <c r="A570" s="90"/>
    </row>
    <row r="571" spans="1:1" x14ac:dyDescent="0.35">
      <c r="A571" s="90"/>
    </row>
    <row r="572" spans="1:1" x14ac:dyDescent="0.35">
      <c r="A572" s="90"/>
    </row>
    <row r="573" spans="1:1" x14ac:dyDescent="0.35">
      <c r="A573" s="90"/>
    </row>
    <row r="574" spans="1:1" x14ac:dyDescent="0.35">
      <c r="A574" s="90"/>
    </row>
    <row r="575" spans="1:1" x14ac:dyDescent="0.35">
      <c r="A575" s="90"/>
    </row>
    <row r="576" spans="1:1" x14ac:dyDescent="0.35">
      <c r="A576" s="90"/>
    </row>
    <row r="577" spans="1:1" x14ac:dyDescent="0.35">
      <c r="A577" s="90"/>
    </row>
    <row r="578" spans="1:1" x14ac:dyDescent="0.35">
      <c r="A578" s="90"/>
    </row>
    <row r="579" spans="1:1" x14ac:dyDescent="0.35">
      <c r="A579" s="90"/>
    </row>
    <row r="580" spans="1:1" x14ac:dyDescent="0.35">
      <c r="A580" s="90"/>
    </row>
    <row r="581" spans="1:1" x14ac:dyDescent="0.35">
      <c r="A581" s="90"/>
    </row>
    <row r="582" spans="1:1" x14ac:dyDescent="0.35">
      <c r="A582" s="90"/>
    </row>
    <row r="583" spans="1:1" x14ac:dyDescent="0.35">
      <c r="A583" s="90"/>
    </row>
    <row r="584" spans="1:1" x14ac:dyDescent="0.35">
      <c r="A584" s="90"/>
    </row>
    <row r="585" spans="1:1" x14ac:dyDescent="0.35">
      <c r="A585" s="90"/>
    </row>
    <row r="586" spans="1:1" x14ac:dyDescent="0.35">
      <c r="A586" s="90"/>
    </row>
    <row r="587" spans="1:1" x14ac:dyDescent="0.35">
      <c r="A587" s="90"/>
    </row>
    <row r="588" spans="1:1" x14ac:dyDescent="0.35">
      <c r="A588" s="90"/>
    </row>
    <row r="589" spans="1:1" x14ac:dyDescent="0.35">
      <c r="A589" s="90"/>
    </row>
    <row r="590" spans="1:1" x14ac:dyDescent="0.35">
      <c r="A590" s="90"/>
    </row>
    <row r="591" spans="1:1" x14ac:dyDescent="0.35">
      <c r="A591" s="90"/>
    </row>
    <row r="592" spans="1:1" x14ac:dyDescent="0.35">
      <c r="A592" s="90"/>
    </row>
    <row r="593" spans="1:1" x14ac:dyDescent="0.35">
      <c r="A593" s="90"/>
    </row>
    <row r="594" spans="1:1" x14ac:dyDescent="0.35">
      <c r="A594" s="90"/>
    </row>
    <row r="595" spans="1:1" x14ac:dyDescent="0.35">
      <c r="A595" s="90"/>
    </row>
    <row r="596" spans="1:1" x14ac:dyDescent="0.35">
      <c r="A596" s="90"/>
    </row>
    <row r="597" spans="1:1" x14ac:dyDescent="0.35">
      <c r="A597" s="90"/>
    </row>
    <row r="598" spans="1:1" x14ac:dyDescent="0.35">
      <c r="A598" s="90"/>
    </row>
    <row r="599" spans="1:1" x14ac:dyDescent="0.35">
      <c r="A599" s="90"/>
    </row>
    <row r="600" spans="1:1" x14ac:dyDescent="0.35">
      <c r="A600" s="90"/>
    </row>
    <row r="601" spans="1:1" x14ac:dyDescent="0.35">
      <c r="A601" s="90"/>
    </row>
    <row r="602" spans="1:1" x14ac:dyDescent="0.35">
      <c r="A602" s="90"/>
    </row>
    <row r="603" spans="1:1" x14ac:dyDescent="0.35">
      <c r="A603" s="90"/>
    </row>
    <row r="604" spans="1:1" x14ac:dyDescent="0.35">
      <c r="A604" s="90"/>
    </row>
    <row r="605" spans="1:1" x14ac:dyDescent="0.35">
      <c r="A605" s="90"/>
    </row>
    <row r="606" spans="1:1" x14ac:dyDescent="0.35">
      <c r="A606" s="90"/>
    </row>
    <row r="607" spans="1:1" x14ac:dyDescent="0.35">
      <c r="A607" s="90"/>
    </row>
    <row r="608" spans="1:1" x14ac:dyDescent="0.35">
      <c r="A608" s="90"/>
    </row>
    <row r="609" spans="1:1" x14ac:dyDescent="0.35">
      <c r="A609" s="90"/>
    </row>
    <row r="610" spans="1:1" x14ac:dyDescent="0.35">
      <c r="A610" s="90"/>
    </row>
    <row r="611" spans="1:1" x14ac:dyDescent="0.35">
      <c r="A611" s="90"/>
    </row>
    <row r="612" spans="1:1" x14ac:dyDescent="0.35">
      <c r="A612" s="90"/>
    </row>
    <row r="613" spans="1:1" x14ac:dyDescent="0.35">
      <c r="A613" s="90"/>
    </row>
    <row r="614" spans="1:1" x14ac:dyDescent="0.35">
      <c r="A614" s="90"/>
    </row>
    <row r="615" spans="1:1" x14ac:dyDescent="0.35">
      <c r="A615" s="90"/>
    </row>
    <row r="616" spans="1:1" x14ac:dyDescent="0.35">
      <c r="A616" s="90"/>
    </row>
    <row r="617" spans="1:1" x14ac:dyDescent="0.35">
      <c r="A617" s="90"/>
    </row>
    <row r="618" spans="1:1" x14ac:dyDescent="0.35">
      <c r="A618" s="90"/>
    </row>
    <row r="619" spans="1:1" x14ac:dyDescent="0.35">
      <c r="A619" s="90"/>
    </row>
    <row r="620" spans="1:1" x14ac:dyDescent="0.35">
      <c r="A620" s="90"/>
    </row>
    <row r="621" spans="1:1" x14ac:dyDescent="0.35">
      <c r="A621" s="90"/>
    </row>
    <row r="622" spans="1:1" x14ac:dyDescent="0.35">
      <c r="A622" s="90"/>
    </row>
    <row r="623" spans="1:1" x14ac:dyDescent="0.35">
      <c r="A623" s="90"/>
    </row>
    <row r="624" spans="1:1" x14ac:dyDescent="0.35">
      <c r="A624" s="90"/>
    </row>
    <row r="625" spans="1:1" x14ac:dyDescent="0.35">
      <c r="A625" s="90"/>
    </row>
    <row r="626" spans="1:1" x14ac:dyDescent="0.35">
      <c r="A626" s="90"/>
    </row>
    <row r="627" spans="1:1" x14ac:dyDescent="0.35">
      <c r="A627" s="90"/>
    </row>
    <row r="628" spans="1:1" x14ac:dyDescent="0.35">
      <c r="A628" s="90"/>
    </row>
    <row r="629" spans="1:1" x14ac:dyDescent="0.35">
      <c r="A629" s="90"/>
    </row>
    <row r="630" spans="1:1" x14ac:dyDescent="0.35">
      <c r="A630" s="90"/>
    </row>
    <row r="631" spans="1:1" x14ac:dyDescent="0.35">
      <c r="A631" s="90"/>
    </row>
    <row r="632" spans="1:1" x14ac:dyDescent="0.35">
      <c r="A632" s="90"/>
    </row>
    <row r="633" spans="1:1" x14ac:dyDescent="0.35">
      <c r="A633" s="90"/>
    </row>
    <row r="634" spans="1:1" x14ac:dyDescent="0.35">
      <c r="A634" s="90"/>
    </row>
    <row r="635" spans="1:1" x14ac:dyDescent="0.35">
      <c r="A635" s="90"/>
    </row>
    <row r="636" spans="1:1" x14ac:dyDescent="0.35">
      <c r="A636" s="90"/>
    </row>
    <row r="637" spans="1:1" x14ac:dyDescent="0.35">
      <c r="A637" s="90"/>
    </row>
    <row r="638" spans="1:1" x14ac:dyDescent="0.35">
      <c r="A638" s="90"/>
    </row>
    <row r="639" spans="1:1" x14ac:dyDescent="0.35">
      <c r="A639" s="90"/>
    </row>
    <row r="640" spans="1:1" x14ac:dyDescent="0.35">
      <c r="A640" s="90"/>
    </row>
    <row r="641" spans="1:1" x14ac:dyDescent="0.35">
      <c r="A641" s="90"/>
    </row>
    <row r="642" spans="1:1" x14ac:dyDescent="0.35">
      <c r="A642" s="90"/>
    </row>
    <row r="643" spans="1:1" x14ac:dyDescent="0.35">
      <c r="A643" s="90"/>
    </row>
    <row r="644" spans="1:1" x14ac:dyDescent="0.35">
      <c r="A644" s="90"/>
    </row>
    <row r="645" spans="1:1" x14ac:dyDescent="0.35">
      <c r="A645" s="90"/>
    </row>
    <row r="646" spans="1:1" x14ac:dyDescent="0.35">
      <c r="A646" s="90"/>
    </row>
    <row r="647" spans="1:1" x14ac:dyDescent="0.35">
      <c r="A647" s="90"/>
    </row>
    <row r="648" spans="1:1" x14ac:dyDescent="0.35">
      <c r="A648" s="90"/>
    </row>
    <row r="649" spans="1:1" x14ac:dyDescent="0.35">
      <c r="A649" s="90"/>
    </row>
    <row r="650" spans="1:1" x14ac:dyDescent="0.35">
      <c r="A650" s="90"/>
    </row>
    <row r="651" spans="1:1" x14ac:dyDescent="0.35">
      <c r="A651" s="90"/>
    </row>
    <row r="652" spans="1:1" x14ac:dyDescent="0.35">
      <c r="A652" s="90"/>
    </row>
    <row r="653" spans="1:1" x14ac:dyDescent="0.35">
      <c r="A653" s="90"/>
    </row>
    <row r="654" spans="1:1" x14ac:dyDescent="0.35">
      <c r="A654" s="90"/>
    </row>
    <row r="655" spans="1:1" x14ac:dyDescent="0.35">
      <c r="A655" s="90"/>
    </row>
    <row r="656" spans="1:1" x14ac:dyDescent="0.35">
      <c r="A656" s="90"/>
    </row>
    <row r="657" spans="1:1" x14ac:dyDescent="0.35">
      <c r="A657" s="90"/>
    </row>
    <row r="658" spans="1:1" x14ac:dyDescent="0.35">
      <c r="A658" s="90"/>
    </row>
    <row r="659" spans="1:1" x14ac:dyDescent="0.35">
      <c r="A659" s="90"/>
    </row>
    <row r="660" spans="1:1" x14ac:dyDescent="0.35">
      <c r="A660" s="90"/>
    </row>
    <row r="661" spans="1:1" x14ac:dyDescent="0.35">
      <c r="A661" s="90"/>
    </row>
    <row r="662" spans="1:1" x14ac:dyDescent="0.35">
      <c r="A662" s="90"/>
    </row>
    <row r="663" spans="1:1" x14ac:dyDescent="0.35">
      <c r="A663" s="90"/>
    </row>
    <row r="664" spans="1:1" x14ac:dyDescent="0.35">
      <c r="A664" s="90"/>
    </row>
    <row r="665" spans="1:1" x14ac:dyDescent="0.35">
      <c r="A665" s="90"/>
    </row>
    <row r="666" spans="1:1" x14ac:dyDescent="0.35">
      <c r="A666" s="90"/>
    </row>
    <row r="667" spans="1:1" x14ac:dyDescent="0.35">
      <c r="A667" s="90"/>
    </row>
    <row r="668" spans="1:1" x14ac:dyDescent="0.35">
      <c r="A668" s="90"/>
    </row>
    <row r="669" spans="1:1" x14ac:dyDescent="0.35">
      <c r="A669" s="90"/>
    </row>
    <row r="670" spans="1:1" x14ac:dyDescent="0.35">
      <c r="A670" s="90"/>
    </row>
    <row r="671" spans="1:1" x14ac:dyDescent="0.35">
      <c r="A671" s="90"/>
    </row>
    <row r="672" spans="1:1" x14ac:dyDescent="0.35">
      <c r="A672" s="90"/>
    </row>
    <row r="673" spans="1:1" x14ac:dyDescent="0.35">
      <c r="A673" s="90"/>
    </row>
    <row r="674" spans="1:1" x14ac:dyDescent="0.35">
      <c r="A674" s="90"/>
    </row>
    <row r="675" spans="1:1" x14ac:dyDescent="0.35">
      <c r="A675" s="90"/>
    </row>
    <row r="676" spans="1:1" x14ac:dyDescent="0.35">
      <c r="A676" s="90"/>
    </row>
    <row r="677" spans="1:1" x14ac:dyDescent="0.35">
      <c r="A677" s="90"/>
    </row>
    <row r="678" spans="1:1" x14ac:dyDescent="0.35">
      <c r="A678" s="90"/>
    </row>
    <row r="679" spans="1:1" x14ac:dyDescent="0.35">
      <c r="A679" s="90"/>
    </row>
    <row r="680" spans="1:1" x14ac:dyDescent="0.35">
      <c r="A680" s="90"/>
    </row>
    <row r="681" spans="1:1" x14ac:dyDescent="0.35">
      <c r="A681" s="90"/>
    </row>
    <row r="682" spans="1:1" x14ac:dyDescent="0.35">
      <c r="A682" s="90"/>
    </row>
    <row r="683" spans="1:1" x14ac:dyDescent="0.35">
      <c r="A683" s="90"/>
    </row>
    <row r="684" spans="1:1" x14ac:dyDescent="0.35">
      <c r="A684" s="90"/>
    </row>
    <row r="685" spans="1:1" x14ac:dyDescent="0.35">
      <c r="A685" s="90"/>
    </row>
    <row r="686" spans="1:1" x14ac:dyDescent="0.35">
      <c r="A686" s="90"/>
    </row>
    <row r="687" spans="1:1" x14ac:dyDescent="0.35">
      <c r="A687" s="90"/>
    </row>
    <row r="688" spans="1:1" x14ac:dyDescent="0.35">
      <c r="A688" s="90"/>
    </row>
    <row r="689" spans="1:1" x14ac:dyDescent="0.35">
      <c r="A689" s="90"/>
    </row>
    <row r="690" spans="1:1" x14ac:dyDescent="0.35">
      <c r="A690" s="90"/>
    </row>
    <row r="691" spans="1:1" x14ac:dyDescent="0.35">
      <c r="A691" s="90"/>
    </row>
    <row r="692" spans="1:1" x14ac:dyDescent="0.35">
      <c r="A692" s="90"/>
    </row>
    <row r="693" spans="1:1" x14ac:dyDescent="0.35">
      <c r="A693" s="90"/>
    </row>
    <row r="694" spans="1:1" x14ac:dyDescent="0.35">
      <c r="A694" s="90"/>
    </row>
    <row r="695" spans="1:1" x14ac:dyDescent="0.35">
      <c r="A695" s="90"/>
    </row>
    <row r="696" spans="1:1" x14ac:dyDescent="0.35">
      <c r="A696" s="90"/>
    </row>
    <row r="697" spans="1:1" x14ac:dyDescent="0.35">
      <c r="A697" s="90"/>
    </row>
    <row r="698" spans="1:1" x14ac:dyDescent="0.35">
      <c r="A698" s="90"/>
    </row>
    <row r="699" spans="1:1" x14ac:dyDescent="0.35">
      <c r="A699" s="90"/>
    </row>
    <row r="700" spans="1:1" x14ac:dyDescent="0.35">
      <c r="A700" s="90"/>
    </row>
    <row r="701" spans="1:1" x14ac:dyDescent="0.35">
      <c r="A701" s="90"/>
    </row>
    <row r="702" spans="1:1" x14ac:dyDescent="0.35">
      <c r="A702" s="90"/>
    </row>
    <row r="703" spans="1:1" x14ac:dyDescent="0.35">
      <c r="A703" s="90"/>
    </row>
    <row r="704" spans="1:1" x14ac:dyDescent="0.35">
      <c r="A704" s="90"/>
    </row>
    <row r="705" spans="1:1" x14ac:dyDescent="0.35">
      <c r="A705" s="90"/>
    </row>
    <row r="706" spans="1:1" x14ac:dyDescent="0.35">
      <c r="A706" s="90"/>
    </row>
    <row r="707" spans="1:1" x14ac:dyDescent="0.35">
      <c r="A707" s="90"/>
    </row>
    <row r="708" spans="1:1" x14ac:dyDescent="0.35">
      <c r="A708" s="90"/>
    </row>
    <row r="709" spans="1:1" x14ac:dyDescent="0.35">
      <c r="A709" s="90"/>
    </row>
    <row r="710" spans="1:1" x14ac:dyDescent="0.35">
      <c r="A710" s="90"/>
    </row>
    <row r="711" spans="1:1" x14ac:dyDescent="0.35">
      <c r="A711" s="90"/>
    </row>
    <row r="712" spans="1:1" x14ac:dyDescent="0.35">
      <c r="A712" s="90"/>
    </row>
    <row r="713" spans="1:1" x14ac:dyDescent="0.35">
      <c r="A713" s="90"/>
    </row>
    <row r="714" spans="1:1" x14ac:dyDescent="0.35">
      <c r="A714" s="90"/>
    </row>
    <row r="715" spans="1:1" x14ac:dyDescent="0.35">
      <c r="A715" s="90"/>
    </row>
    <row r="716" spans="1:1" x14ac:dyDescent="0.35">
      <c r="A716" s="90"/>
    </row>
    <row r="717" spans="1:1" x14ac:dyDescent="0.35">
      <c r="A717" s="90"/>
    </row>
    <row r="718" spans="1:1" x14ac:dyDescent="0.35">
      <c r="A718" s="90"/>
    </row>
    <row r="719" spans="1:1" x14ac:dyDescent="0.35">
      <c r="A719" s="90"/>
    </row>
    <row r="720" spans="1:1" x14ac:dyDescent="0.35">
      <c r="A720" s="90"/>
    </row>
    <row r="721" spans="1:1" x14ac:dyDescent="0.35">
      <c r="A721" s="90"/>
    </row>
    <row r="722" spans="1:1" x14ac:dyDescent="0.35">
      <c r="A722" s="90"/>
    </row>
    <row r="723" spans="1:1" x14ac:dyDescent="0.35">
      <c r="A723" s="90"/>
    </row>
    <row r="724" spans="1:1" x14ac:dyDescent="0.35">
      <c r="A724" s="90"/>
    </row>
    <row r="725" spans="1:1" x14ac:dyDescent="0.35">
      <c r="A725" s="90"/>
    </row>
    <row r="726" spans="1:1" x14ac:dyDescent="0.35">
      <c r="A726" s="90"/>
    </row>
    <row r="727" spans="1:1" x14ac:dyDescent="0.35">
      <c r="A727" s="90"/>
    </row>
    <row r="728" spans="1:1" x14ac:dyDescent="0.35">
      <c r="A728" s="90"/>
    </row>
    <row r="729" spans="1:1" x14ac:dyDescent="0.35">
      <c r="A729" s="90"/>
    </row>
    <row r="730" spans="1:1" x14ac:dyDescent="0.35">
      <c r="A730" s="90"/>
    </row>
    <row r="731" spans="1:1" x14ac:dyDescent="0.35">
      <c r="A731" s="90"/>
    </row>
    <row r="732" spans="1:1" x14ac:dyDescent="0.35">
      <c r="A732" s="90"/>
    </row>
    <row r="733" spans="1:1" x14ac:dyDescent="0.35">
      <c r="A733" s="90"/>
    </row>
    <row r="734" spans="1:1" x14ac:dyDescent="0.35">
      <c r="A734" s="90"/>
    </row>
    <row r="735" spans="1:1" x14ac:dyDescent="0.35">
      <c r="A735" s="90"/>
    </row>
    <row r="736" spans="1:1" x14ac:dyDescent="0.35">
      <c r="A736" s="90"/>
    </row>
    <row r="737" spans="1:1" x14ac:dyDescent="0.35">
      <c r="A737" s="90"/>
    </row>
    <row r="738" spans="1:1" x14ac:dyDescent="0.35">
      <c r="A738" s="90"/>
    </row>
    <row r="739" spans="1:1" x14ac:dyDescent="0.35">
      <c r="A739" s="90"/>
    </row>
    <row r="740" spans="1:1" x14ac:dyDescent="0.35">
      <c r="A740" s="90"/>
    </row>
    <row r="741" spans="1:1" x14ac:dyDescent="0.35">
      <c r="A741" s="90"/>
    </row>
    <row r="742" spans="1:1" x14ac:dyDescent="0.35">
      <c r="A742" s="90"/>
    </row>
    <row r="743" spans="1:1" x14ac:dyDescent="0.35">
      <c r="A743" s="90"/>
    </row>
    <row r="744" spans="1:1" x14ac:dyDescent="0.35">
      <c r="A744" s="90"/>
    </row>
    <row r="745" spans="1:1" x14ac:dyDescent="0.35">
      <c r="A745" s="90"/>
    </row>
    <row r="746" spans="1:1" x14ac:dyDescent="0.35">
      <c r="A746" s="90"/>
    </row>
    <row r="747" spans="1:1" x14ac:dyDescent="0.35">
      <c r="A747" s="90"/>
    </row>
    <row r="748" spans="1:1" x14ac:dyDescent="0.35">
      <c r="A748" s="90"/>
    </row>
    <row r="749" spans="1:1" x14ac:dyDescent="0.35">
      <c r="A749" s="90"/>
    </row>
    <row r="750" spans="1:1" x14ac:dyDescent="0.35">
      <c r="A750" s="90"/>
    </row>
    <row r="751" spans="1:1" x14ac:dyDescent="0.35">
      <c r="A751" s="90"/>
    </row>
    <row r="752" spans="1:1" x14ac:dyDescent="0.35">
      <c r="A752" s="90"/>
    </row>
    <row r="753" spans="1:1" x14ac:dyDescent="0.35">
      <c r="A753" s="90"/>
    </row>
    <row r="754" spans="1:1" x14ac:dyDescent="0.35">
      <c r="A754" s="90"/>
    </row>
    <row r="755" spans="1:1" x14ac:dyDescent="0.35">
      <c r="A755" s="90"/>
    </row>
    <row r="756" spans="1:1" x14ac:dyDescent="0.35">
      <c r="A756" s="90"/>
    </row>
    <row r="757" spans="1:1" x14ac:dyDescent="0.35">
      <c r="A757" s="90"/>
    </row>
    <row r="758" spans="1:1" x14ac:dyDescent="0.35">
      <c r="A758" s="90"/>
    </row>
    <row r="759" spans="1:1" x14ac:dyDescent="0.35">
      <c r="A759" s="90"/>
    </row>
    <row r="760" spans="1:1" x14ac:dyDescent="0.35">
      <c r="A760" s="90"/>
    </row>
    <row r="761" spans="1:1" x14ac:dyDescent="0.35">
      <c r="A761" s="90"/>
    </row>
    <row r="762" spans="1:1" x14ac:dyDescent="0.35">
      <c r="A762" s="90"/>
    </row>
    <row r="763" spans="1:1" x14ac:dyDescent="0.35">
      <c r="A763" s="90"/>
    </row>
    <row r="764" spans="1:1" x14ac:dyDescent="0.35">
      <c r="A764" s="90"/>
    </row>
    <row r="765" spans="1:1" x14ac:dyDescent="0.35">
      <c r="A765" s="90"/>
    </row>
    <row r="766" spans="1:1" x14ac:dyDescent="0.35">
      <c r="A766" s="90"/>
    </row>
    <row r="767" spans="1:1" x14ac:dyDescent="0.35">
      <c r="A767" s="90"/>
    </row>
    <row r="768" spans="1:1" x14ac:dyDescent="0.35">
      <c r="A768" s="90"/>
    </row>
    <row r="769" spans="1:1" x14ac:dyDescent="0.35">
      <c r="A769" s="90"/>
    </row>
    <row r="770" spans="1:1" x14ac:dyDescent="0.35">
      <c r="A770" s="90"/>
    </row>
    <row r="771" spans="1:1" x14ac:dyDescent="0.35">
      <c r="A771" s="90"/>
    </row>
    <row r="772" spans="1:1" x14ac:dyDescent="0.35">
      <c r="A772" s="90"/>
    </row>
    <row r="773" spans="1:1" x14ac:dyDescent="0.35">
      <c r="A773" s="90"/>
    </row>
    <row r="774" spans="1:1" x14ac:dyDescent="0.35">
      <c r="A774" s="90"/>
    </row>
    <row r="775" spans="1:1" x14ac:dyDescent="0.35">
      <c r="A775" s="90"/>
    </row>
    <row r="776" spans="1:1" x14ac:dyDescent="0.35">
      <c r="A776" s="90"/>
    </row>
    <row r="777" spans="1:1" x14ac:dyDescent="0.35">
      <c r="A777" s="90"/>
    </row>
    <row r="778" spans="1:1" x14ac:dyDescent="0.35">
      <c r="A778" s="90"/>
    </row>
    <row r="779" spans="1:1" x14ac:dyDescent="0.35">
      <c r="A779" s="90"/>
    </row>
    <row r="780" spans="1:1" x14ac:dyDescent="0.35">
      <c r="A780" s="90"/>
    </row>
    <row r="781" spans="1:1" x14ac:dyDescent="0.35">
      <c r="A781" s="90"/>
    </row>
    <row r="782" spans="1:1" x14ac:dyDescent="0.35">
      <c r="A782" s="90"/>
    </row>
    <row r="783" spans="1:1" x14ac:dyDescent="0.35">
      <c r="A783" s="90"/>
    </row>
    <row r="784" spans="1:1" x14ac:dyDescent="0.35">
      <c r="A784" s="90"/>
    </row>
    <row r="785" spans="1:1" x14ac:dyDescent="0.35">
      <c r="A785" s="90"/>
    </row>
    <row r="786" spans="1:1" x14ac:dyDescent="0.35">
      <c r="A786" s="90"/>
    </row>
    <row r="787" spans="1:1" x14ac:dyDescent="0.35">
      <c r="A787" s="90"/>
    </row>
    <row r="788" spans="1:1" x14ac:dyDescent="0.35">
      <c r="A788" s="90"/>
    </row>
    <row r="789" spans="1:1" x14ac:dyDescent="0.35">
      <c r="A789" s="90"/>
    </row>
    <row r="790" spans="1:1" x14ac:dyDescent="0.35">
      <c r="A790" s="90"/>
    </row>
    <row r="791" spans="1:1" x14ac:dyDescent="0.35">
      <c r="A791" s="90"/>
    </row>
    <row r="792" spans="1:1" x14ac:dyDescent="0.35">
      <c r="A792" s="90"/>
    </row>
    <row r="793" spans="1:1" x14ac:dyDescent="0.35">
      <c r="A793" s="90"/>
    </row>
    <row r="794" spans="1:1" x14ac:dyDescent="0.35">
      <c r="A794" s="90"/>
    </row>
    <row r="795" spans="1:1" x14ac:dyDescent="0.35">
      <c r="A795" s="90"/>
    </row>
    <row r="796" spans="1:1" x14ac:dyDescent="0.35">
      <c r="A796" s="90"/>
    </row>
    <row r="797" spans="1:1" x14ac:dyDescent="0.35">
      <c r="A797" s="90"/>
    </row>
    <row r="798" spans="1:1" x14ac:dyDescent="0.35">
      <c r="A798" s="90"/>
    </row>
    <row r="799" spans="1:1" x14ac:dyDescent="0.35">
      <c r="A799" s="90"/>
    </row>
    <row r="800" spans="1:1" x14ac:dyDescent="0.35">
      <c r="A800" s="90"/>
    </row>
    <row r="801" spans="1:1" x14ac:dyDescent="0.35">
      <c r="A801" s="90"/>
    </row>
    <row r="802" spans="1:1" x14ac:dyDescent="0.35">
      <c r="A802" s="90"/>
    </row>
    <row r="803" spans="1:1" x14ac:dyDescent="0.35">
      <c r="A803" s="90"/>
    </row>
    <row r="804" spans="1:1" x14ac:dyDescent="0.35">
      <c r="A804" s="90"/>
    </row>
    <row r="805" spans="1:1" x14ac:dyDescent="0.35">
      <c r="A805" s="90"/>
    </row>
    <row r="806" spans="1:1" x14ac:dyDescent="0.35">
      <c r="A806" s="90"/>
    </row>
    <row r="807" spans="1:1" x14ac:dyDescent="0.35">
      <c r="A807" s="90"/>
    </row>
    <row r="808" spans="1:1" x14ac:dyDescent="0.35">
      <c r="A808" s="90"/>
    </row>
    <row r="809" spans="1:1" x14ac:dyDescent="0.35">
      <c r="A809" s="90"/>
    </row>
    <row r="810" spans="1:1" x14ac:dyDescent="0.35">
      <c r="A810" s="90"/>
    </row>
    <row r="811" spans="1:1" x14ac:dyDescent="0.35">
      <c r="A811" s="90"/>
    </row>
    <row r="812" spans="1:1" x14ac:dyDescent="0.35">
      <c r="A812" s="90"/>
    </row>
    <row r="813" spans="1:1" x14ac:dyDescent="0.35">
      <c r="A813" s="90"/>
    </row>
    <row r="814" spans="1:1" x14ac:dyDescent="0.35">
      <c r="A814" s="90"/>
    </row>
    <row r="815" spans="1:1" x14ac:dyDescent="0.35">
      <c r="A815" s="90"/>
    </row>
    <row r="816" spans="1:1" x14ac:dyDescent="0.35">
      <c r="A816" s="90"/>
    </row>
    <row r="817" spans="1:1" x14ac:dyDescent="0.35">
      <c r="A817" s="90"/>
    </row>
    <row r="818" spans="1:1" x14ac:dyDescent="0.35">
      <c r="A818" s="90"/>
    </row>
    <row r="819" spans="1:1" x14ac:dyDescent="0.35">
      <c r="A819" s="90"/>
    </row>
    <row r="820" spans="1:1" x14ac:dyDescent="0.35">
      <c r="A820" s="90"/>
    </row>
    <row r="821" spans="1:1" x14ac:dyDescent="0.35">
      <c r="A821" s="90"/>
    </row>
    <row r="822" spans="1:1" x14ac:dyDescent="0.35">
      <c r="A822" s="90"/>
    </row>
    <row r="823" spans="1:1" x14ac:dyDescent="0.35">
      <c r="A823" s="90"/>
    </row>
    <row r="824" spans="1:1" x14ac:dyDescent="0.35">
      <c r="A824" s="90"/>
    </row>
    <row r="825" spans="1:1" x14ac:dyDescent="0.35">
      <c r="A825" s="90"/>
    </row>
    <row r="826" spans="1:1" x14ac:dyDescent="0.35">
      <c r="A826" s="90"/>
    </row>
    <row r="827" spans="1:1" x14ac:dyDescent="0.35">
      <c r="A827" s="90"/>
    </row>
    <row r="828" spans="1:1" x14ac:dyDescent="0.35">
      <c r="A828" s="90"/>
    </row>
    <row r="829" spans="1:1" x14ac:dyDescent="0.35">
      <c r="A829" s="90"/>
    </row>
    <row r="830" spans="1:1" x14ac:dyDescent="0.35">
      <c r="A830" s="90"/>
    </row>
    <row r="831" spans="1:1" x14ac:dyDescent="0.35">
      <c r="A831" s="90"/>
    </row>
    <row r="832" spans="1:1" x14ac:dyDescent="0.35">
      <c r="A832" s="90"/>
    </row>
    <row r="833" spans="1:1" x14ac:dyDescent="0.35">
      <c r="A833" s="90"/>
    </row>
    <row r="834" spans="1:1" x14ac:dyDescent="0.35">
      <c r="A834" s="90"/>
    </row>
    <row r="835" spans="1:1" x14ac:dyDescent="0.35">
      <c r="A835" s="90"/>
    </row>
    <row r="836" spans="1:1" x14ac:dyDescent="0.35">
      <c r="A836" s="90"/>
    </row>
    <row r="837" spans="1:1" x14ac:dyDescent="0.35">
      <c r="A837" s="90"/>
    </row>
    <row r="838" spans="1:1" x14ac:dyDescent="0.35">
      <c r="A838" s="90"/>
    </row>
    <row r="839" spans="1:1" x14ac:dyDescent="0.35">
      <c r="A839" s="90"/>
    </row>
    <row r="840" spans="1:1" x14ac:dyDescent="0.35">
      <c r="A840" s="90"/>
    </row>
    <row r="841" spans="1:1" x14ac:dyDescent="0.35">
      <c r="A841" s="90"/>
    </row>
    <row r="842" spans="1:1" x14ac:dyDescent="0.35">
      <c r="A842" s="90"/>
    </row>
    <row r="843" spans="1:1" x14ac:dyDescent="0.35">
      <c r="A843" s="90"/>
    </row>
    <row r="844" spans="1:1" x14ac:dyDescent="0.35">
      <c r="A844" s="90"/>
    </row>
    <row r="845" spans="1:1" x14ac:dyDescent="0.35">
      <c r="A845" s="90"/>
    </row>
    <row r="846" spans="1:1" x14ac:dyDescent="0.35">
      <c r="A846" s="90"/>
    </row>
    <row r="847" spans="1:1" x14ac:dyDescent="0.35">
      <c r="A847" s="90"/>
    </row>
    <row r="848" spans="1:1" x14ac:dyDescent="0.35">
      <c r="A848" s="90"/>
    </row>
    <row r="849" spans="1:1" x14ac:dyDescent="0.35">
      <c r="A849" s="90"/>
    </row>
    <row r="850" spans="1:1" x14ac:dyDescent="0.35">
      <c r="A850" s="90"/>
    </row>
    <row r="851" spans="1:1" x14ac:dyDescent="0.35">
      <c r="A851" s="90"/>
    </row>
    <row r="852" spans="1:1" x14ac:dyDescent="0.35">
      <c r="A852" s="90"/>
    </row>
    <row r="853" spans="1:1" x14ac:dyDescent="0.35">
      <c r="A853" s="90"/>
    </row>
    <row r="854" spans="1:1" x14ac:dyDescent="0.35">
      <c r="A854" s="90"/>
    </row>
    <row r="855" spans="1:1" x14ac:dyDescent="0.35">
      <c r="A855" s="90"/>
    </row>
    <row r="856" spans="1:1" x14ac:dyDescent="0.35">
      <c r="A856" s="90"/>
    </row>
    <row r="857" spans="1:1" x14ac:dyDescent="0.35">
      <c r="A857" s="90"/>
    </row>
    <row r="858" spans="1:1" x14ac:dyDescent="0.35">
      <c r="A858" s="90"/>
    </row>
    <row r="859" spans="1:1" x14ac:dyDescent="0.35">
      <c r="A859" s="90"/>
    </row>
    <row r="860" spans="1:1" x14ac:dyDescent="0.35">
      <c r="A860" s="90"/>
    </row>
    <row r="861" spans="1:1" x14ac:dyDescent="0.35">
      <c r="A861" s="90"/>
    </row>
    <row r="862" spans="1:1" x14ac:dyDescent="0.35">
      <c r="A862" s="90"/>
    </row>
    <row r="863" spans="1:1" x14ac:dyDescent="0.35">
      <c r="A863" s="90"/>
    </row>
    <row r="864" spans="1:1" x14ac:dyDescent="0.35">
      <c r="A864" s="90"/>
    </row>
    <row r="865" spans="1:1" x14ac:dyDescent="0.35">
      <c r="A865" s="90"/>
    </row>
    <row r="866" spans="1:1" x14ac:dyDescent="0.35">
      <c r="A866" s="90"/>
    </row>
    <row r="867" spans="1:1" x14ac:dyDescent="0.35">
      <c r="A867" s="90"/>
    </row>
    <row r="868" spans="1:1" x14ac:dyDescent="0.35">
      <c r="A868" s="90"/>
    </row>
    <row r="869" spans="1:1" x14ac:dyDescent="0.35">
      <c r="A869" s="90"/>
    </row>
    <row r="870" spans="1:1" x14ac:dyDescent="0.35">
      <c r="A870" s="90"/>
    </row>
    <row r="871" spans="1:1" x14ac:dyDescent="0.35">
      <c r="A871" s="90"/>
    </row>
    <row r="872" spans="1:1" x14ac:dyDescent="0.35">
      <c r="A872" s="90"/>
    </row>
    <row r="873" spans="1:1" x14ac:dyDescent="0.35">
      <c r="A873" s="90"/>
    </row>
    <row r="874" spans="1:1" x14ac:dyDescent="0.35">
      <c r="A874" s="90"/>
    </row>
    <row r="875" spans="1:1" x14ac:dyDescent="0.35">
      <c r="A875" s="90"/>
    </row>
    <row r="876" spans="1:1" x14ac:dyDescent="0.35">
      <c r="A876" s="90"/>
    </row>
    <row r="877" spans="1:1" x14ac:dyDescent="0.35">
      <c r="A877" s="90"/>
    </row>
    <row r="878" spans="1:1" x14ac:dyDescent="0.35">
      <c r="A878" s="90"/>
    </row>
    <row r="879" spans="1:1" x14ac:dyDescent="0.35">
      <c r="A879" s="90"/>
    </row>
    <row r="880" spans="1:1" x14ac:dyDescent="0.35">
      <c r="A880" s="90"/>
    </row>
    <row r="881" spans="1:1" x14ac:dyDescent="0.35">
      <c r="A881" s="90"/>
    </row>
    <row r="882" spans="1:1" x14ac:dyDescent="0.35">
      <c r="A882" s="90"/>
    </row>
    <row r="883" spans="1:1" x14ac:dyDescent="0.35">
      <c r="A883" s="90"/>
    </row>
    <row r="884" spans="1:1" x14ac:dyDescent="0.35">
      <c r="A884" s="90"/>
    </row>
    <row r="885" spans="1:1" x14ac:dyDescent="0.35">
      <c r="A885" s="90"/>
    </row>
    <row r="886" spans="1:1" x14ac:dyDescent="0.35">
      <c r="A886" s="90"/>
    </row>
    <row r="887" spans="1:1" x14ac:dyDescent="0.35">
      <c r="A887" s="90"/>
    </row>
    <row r="888" spans="1:1" x14ac:dyDescent="0.35">
      <c r="A888" s="90"/>
    </row>
    <row r="889" spans="1:1" x14ac:dyDescent="0.35">
      <c r="A889" s="90"/>
    </row>
    <row r="890" spans="1:1" x14ac:dyDescent="0.35">
      <c r="A890" s="90"/>
    </row>
    <row r="891" spans="1:1" x14ac:dyDescent="0.35">
      <c r="A891" s="90"/>
    </row>
    <row r="892" spans="1:1" x14ac:dyDescent="0.35">
      <c r="A892" s="90"/>
    </row>
    <row r="893" spans="1:1" x14ac:dyDescent="0.35">
      <c r="A893" s="90"/>
    </row>
    <row r="894" spans="1:1" x14ac:dyDescent="0.35">
      <c r="A894" s="90"/>
    </row>
    <row r="895" spans="1:1" x14ac:dyDescent="0.35">
      <c r="A895" s="90"/>
    </row>
    <row r="896" spans="1:1" x14ac:dyDescent="0.35">
      <c r="A896" s="90"/>
    </row>
    <row r="897" spans="1:1" x14ac:dyDescent="0.35">
      <c r="A897" s="90"/>
    </row>
    <row r="898" spans="1:1" x14ac:dyDescent="0.35">
      <c r="A898" s="90"/>
    </row>
    <row r="899" spans="1:1" x14ac:dyDescent="0.35">
      <c r="A899" s="90"/>
    </row>
    <row r="900" spans="1:1" x14ac:dyDescent="0.35">
      <c r="A900" s="90"/>
    </row>
    <row r="901" spans="1:1" x14ac:dyDescent="0.35">
      <c r="A901" s="90"/>
    </row>
    <row r="902" spans="1:1" x14ac:dyDescent="0.35">
      <c r="A902" s="90"/>
    </row>
    <row r="903" spans="1:1" x14ac:dyDescent="0.35">
      <c r="A903" s="90"/>
    </row>
    <row r="904" spans="1:1" x14ac:dyDescent="0.35">
      <c r="A904" s="90"/>
    </row>
    <row r="905" spans="1:1" x14ac:dyDescent="0.35">
      <c r="A905" s="90"/>
    </row>
    <row r="906" spans="1:1" x14ac:dyDescent="0.35">
      <c r="A906" s="90"/>
    </row>
    <row r="907" spans="1:1" x14ac:dyDescent="0.35">
      <c r="A907" s="90"/>
    </row>
    <row r="908" spans="1:1" x14ac:dyDescent="0.35">
      <c r="A908" s="90"/>
    </row>
    <row r="909" spans="1:1" x14ac:dyDescent="0.35">
      <c r="A909" s="90"/>
    </row>
    <row r="910" spans="1:1" x14ac:dyDescent="0.35">
      <c r="A910" s="90"/>
    </row>
    <row r="911" spans="1:1" x14ac:dyDescent="0.35">
      <c r="A911" s="90"/>
    </row>
    <row r="912" spans="1:1" x14ac:dyDescent="0.35">
      <c r="A912" s="90"/>
    </row>
    <row r="913" spans="1:1" x14ac:dyDescent="0.35">
      <c r="A913" s="90"/>
    </row>
    <row r="914" spans="1:1" x14ac:dyDescent="0.35">
      <c r="A914" s="90"/>
    </row>
    <row r="915" spans="1:1" x14ac:dyDescent="0.35">
      <c r="A915" s="90"/>
    </row>
    <row r="916" spans="1:1" x14ac:dyDescent="0.35">
      <c r="A916" s="90"/>
    </row>
    <row r="917" spans="1:1" x14ac:dyDescent="0.35">
      <c r="A917" s="90"/>
    </row>
    <row r="918" spans="1:1" x14ac:dyDescent="0.35">
      <c r="A918" s="90"/>
    </row>
    <row r="919" spans="1:1" x14ac:dyDescent="0.35">
      <c r="A919" s="90"/>
    </row>
    <row r="920" spans="1:1" x14ac:dyDescent="0.35">
      <c r="A920" s="90"/>
    </row>
    <row r="921" spans="1:1" x14ac:dyDescent="0.35">
      <c r="A921" s="90"/>
    </row>
    <row r="922" spans="1:1" x14ac:dyDescent="0.35">
      <c r="A922" s="90"/>
    </row>
    <row r="923" spans="1:1" x14ac:dyDescent="0.35">
      <c r="A923" s="90"/>
    </row>
    <row r="924" spans="1:1" x14ac:dyDescent="0.35">
      <c r="A924" s="90"/>
    </row>
    <row r="925" spans="1:1" x14ac:dyDescent="0.35">
      <c r="A925" s="90"/>
    </row>
    <row r="926" spans="1:1" x14ac:dyDescent="0.35">
      <c r="A926" s="90"/>
    </row>
    <row r="927" spans="1:1" x14ac:dyDescent="0.35">
      <c r="A927" s="90"/>
    </row>
    <row r="928" spans="1:1" x14ac:dyDescent="0.35">
      <c r="A928" s="90"/>
    </row>
    <row r="929" spans="1:1" x14ac:dyDescent="0.35">
      <c r="A929" s="90"/>
    </row>
    <row r="930" spans="1:1" x14ac:dyDescent="0.35">
      <c r="A930" s="90"/>
    </row>
    <row r="931" spans="1:1" x14ac:dyDescent="0.35">
      <c r="A931" s="90"/>
    </row>
    <row r="932" spans="1:1" x14ac:dyDescent="0.35">
      <c r="A932" s="90"/>
    </row>
    <row r="933" spans="1:1" x14ac:dyDescent="0.35">
      <c r="A933" s="90"/>
    </row>
    <row r="934" spans="1:1" x14ac:dyDescent="0.35">
      <c r="A934" s="90"/>
    </row>
    <row r="935" spans="1:1" x14ac:dyDescent="0.35">
      <c r="A935" s="90"/>
    </row>
    <row r="936" spans="1:1" x14ac:dyDescent="0.35">
      <c r="A936" s="90"/>
    </row>
    <row r="937" spans="1:1" x14ac:dyDescent="0.35">
      <c r="A937" s="90"/>
    </row>
    <row r="938" spans="1:1" x14ac:dyDescent="0.35">
      <c r="A938" s="90"/>
    </row>
    <row r="939" spans="1:1" x14ac:dyDescent="0.35">
      <c r="A939" s="90"/>
    </row>
    <row r="940" spans="1:1" x14ac:dyDescent="0.35">
      <c r="A940" s="90"/>
    </row>
    <row r="941" spans="1:1" x14ac:dyDescent="0.35">
      <c r="A941" s="90"/>
    </row>
    <row r="942" spans="1:1" x14ac:dyDescent="0.35">
      <c r="A942" s="90"/>
    </row>
    <row r="943" spans="1:1" x14ac:dyDescent="0.35">
      <c r="A943" s="90"/>
    </row>
    <row r="944" spans="1:1" x14ac:dyDescent="0.35">
      <c r="A944" s="90"/>
    </row>
    <row r="945" spans="1:1" x14ac:dyDescent="0.35">
      <c r="A945" s="90"/>
    </row>
    <row r="946" spans="1:1" x14ac:dyDescent="0.35">
      <c r="A946" s="90"/>
    </row>
    <row r="947" spans="1:1" x14ac:dyDescent="0.35">
      <c r="A947" s="90"/>
    </row>
    <row r="948" spans="1:1" x14ac:dyDescent="0.35">
      <c r="A948" s="90"/>
    </row>
    <row r="949" spans="1:1" x14ac:dyDescent="0.35">
      <c r="A949" s="90"/>
    </row>
    <row r="950" spans="1:1" x14ac:dyDescent="0.35">
      <c r="A950" s="90"/>
    </row>
    <row r="951" spans="1:1" x14ac:dyDescent="0.35">
      <c r="A951" s="90"/>
    </row>
    <row r="952" spans="1:1" x14ac:dyDescent="0.35">
      <c r="A952" s="90"/>
    </row>
    <row r="953" spans="1:1" x14ac:dyDescent="0.35">
      <c r="A953" s="90"/>
    </row>
    <row r="954" spans="1:1" x14ac:dyDescent="0.35">
      <c r="A954" s="90"/>
    </row>
    <row r="955" spans="1:1" x14ac:dyDescent="0.35">
      <c r="A955" s="90"/>
    </row>
    <row r="956" spans="1:1" x14ac:dyDescent="0.35">
      <c r="A956" s="90"/>
    </row>
    <row r="957" spans="1:1" x14ac:dyDescent="0.35">
      <c r="A957" s="90"/>
    </row>
    <row r="958" spans="1:1" x14ac:dyDescent="0.35">
      <c r="A958" s="90"/>
    </row>
    <row r="959" spans="1:1" x14ac:dyDescent="0.35">
      <c r="A959" s="90"/>
    </row>
    <row r="960" spans="1:1" x14ac:dyDescent="0.35">
      <c r="A960" s="90"/>
    </row>
    <row r="961" spans="1:1" x14ac:dyDescent="0.35">
      <c r="A961" s="90"/>
    </row>
    <row r="962" spans="1:1" x14ac:dyDescent="0.35">
      <c r="A962" s="90"/>
    </row>
    <row r="963" spans="1:1" x14ac:dyDescent="0.35">
      <c r="A963" s="90"/>
    </row>
    <row r="964" spans="1:1" x14ac:dyDescent="0.35">
      <c r="A964" s="90"/>
    </row>
    <row r="965" spans="1:1" x14ac:dyDescent="0.35">
      <c r="A965" s="90"/>
    </row>
    <row r="966" spans="1:1" x14ac:dyDescent="0.35">
      <c r="A966" s="90"/>
    </row>
    <row r="967" spans="1:1" x14ac:dyDescent="0.35">
      <c r="A967" s="90"/>
    </row>
    <row r="968" spans="1:1" x14ac:dyDescent="0.35">
      <c r="A968" s="90"/>
    </row>
    <row r="969" spans="1:1" x14ac:dyDescent="0.35">
      <c r="A969" s="90"/>
    </row>
    <row r="970" spans="1:1" x14ac:dyDescent="0.35">
      <c r="A970" s="90"/>
    </row>
    <row r="971" spans="1:1" x14ac:dyDescent="0.35">
      <c r="A971" s="90"/>
    </row>
    <row r="972" spans="1:1" x14ac:dyDescent="0.35">
      <c r="A972" s="90"/>
    </row>
    <row r="973" spans="1:1" x14ac:dyDescent="0.35">
      <c r="A973" s="90"/>
    </row>
    <row r="974" spans="1:1" x14ac:dyDescent="0.35">
      <c r="A974" s="90"/>
    </row>
    <row r="975" spans="1:1" x14ac:dyDescent="0.35">
      <c r="A975" s="90"/>
    </row>
    <row r="976" spans="1:1" x14ac:dyDescent="0.35">
      <c r="A976" s="90"/>
    </row>
    <row r="977" spans="1:1" x14ac:dyDescent="0.35">
      <c r="A977" s="90"/>
    </row>
    <row r="978" spans="1:1" x14ac:dyDescent="0.35">
      <c r="A978" s="90"/>
    </row>
    <row r="979" spans="1:1" x14ac:dyDescent="0.35">
      <c r="A979" s="90"/>
    </row>
    <row r="980" spans="1:1" x14ac:dyDescent="0.35">
      <c r="A980" s="90"/>
    </row>
    <row r="981" spans="1:1" x14ac:dyDescent="0.35">
      <c r="A981" s="90"/>
    </row>
    <row r="982" spans="1:1" x14ac:dyDescent="0.35">
      <c r="A982" s="90"/>
    </row>
    <row r="983" spans="1:1" x14ac:dyDescent="0.35">
      <c r="A983" s="90"/>
    </row>
    <row r="984" spans="1:1" x14ac:dyDescent="0.35">
      <c r="A984" s="90"/>
    </row>
    <row r="985" spans="1:1" x14ac:dyDescent="0.35">
      <c r="A985" s="90"/>
    </row>
    <row r="986" spans="1:1" x14ac:dyDescent="0.35">
      <c r="A986" s="90"/>
    </row>
    <row r="987" spans="1:1" x14ac:dyDescent="0.35">
      <c r="A987" s="90"/>
    </row>
    <row r="988" spans="1:1" x14ac:dyDescent="0.35">
      <c r="A988" s="90"/>
    </row>
    <row r="989" spans="1:1" x14ac:dyDescent="0.35">
      <c r="A989" s="90"/>
    </row>
    <row r="990" spans="1:1" x14ac:dyDescent="0.35">
      <c r="A990" s="90"/>
    </row>
    <row r="991" spans="1:1" x14ac:dyDescent="0.35">
      <c r="A991" s="90"/>
    </row>
    <row r="992" spans="1:1" x14ac:dyDescent="0.35">
      <c r="A992" s="90"/>
    </row>
    <row r="993" spans="1:1" x14ac:dyDescent="0.35">
      <c r="A993" s="90"/>
    </row>
    <row r="994" spans="1:1" x14ac:dyDescent="0.35">
      <c r="A994" s="90"/>
    </row>
    <row r="995" spans="1:1" x14ac:dyDescent="0.35">
      <c r="A995" s="90"/>
    </row>
    <row r="996" spans="1:1" x14ac:dyDescent="0.35">
      <c r="A996" s="90"/>
    </row>
    <row r="997" spans="1:1" x14ac:dyDescent="0.35">
      <c r="A997" s="90"/>
    </row>
    <row r="998" spans="1:1" x14ac:dyDescent="0.35">
      <c r="A998" s="90"/>
    </row>
    <row r="999" spans="1:1" x14ac:dyDescent="0.35">
      <c r="A999" s="90"/>
    </row>
    <row r="1000" spans="1:1" x14ac:dyDescent="0.35">
      <c r="A1000" s="90"/>
    </row>
    <row r="1001" spans="1:1" x14ac:dyDescent="0.35">
      <c r="A1001" s="90"/>
    </row>
    <row r="1002" spans="1:1" x14ac:dyDescent="0.35">
      <c r="A1002" s="90"/>
    </row>
    <row r="1003" spans="1:1" x14ac:dyDescent="0.35">
      <c r="A1003" s="90"/>
    </row>
    <row r="1004" spans="1:1" x14ac:dyDescent="0.35">
      <c r="A1004" s="90"/>
    </row>
    <row r="1005" spans="1:1" x14ac:dyDescent="0.35">
      <c r="A1005" s="90"/>
    </row>
    <row r="1006" spans="1:1" x14ac:dyDescent="0.35">
      <c r="A1006" s="90"/>
    </row>
    <row r="1007" spans="1:1" x14ac:dyDescent="0.35">
      <c r="A1007" s="90"/>
    </row>
    <row r="1008" spans="1:1" x14ac:dyDescent="0.35">
      <c r="A1008" s="90"/>
    </row>
    <row r="1009" spans="1:1" x14ac:dyDescent="0.35">
      <c r="A1009" s="90"/>
    </row>
    <row r="1010" spans="1:1" x14ac:dyDescent="0.35">
      <c r="A1010" s="90"/>
    </row>
    <row r="1011" spans="1:1" x14ac:dyDescent="0.35">
      <c r="A1011" s="90"/>
    </row>
    <row r="1012" spans="1:1" x14ac:dyDescent="0.35">
      <c r="A1012" s="90"/>
    </row>
    <row r="1013" spans="1:1" x14ac:dyDescent="0.35">
      <c r="A1013" s="90"/>
    </row>
    <row r="1014" spans="1:1" x14ac:dyDescent="0.35">
      <c r="A1014" s="90"/>
    </row>
    <row r="1015" spans="1:1" x14ac:dyDescent="0.35">
      <c r="A1015" s="90"/>
    </row>
    <row r="1016" spans="1:1" x14ac:dyDescent="0.35">
      <c r="A1016" s="90"/>
    </row>
    <row r="1017" spans="1:1" x14ac:dyDescent="0.35">
      <c r="A1017" s="90"/>
    </row>
    <row r="1018" spans="1:1" x14ac:dyDescent="0.35">
      <c r="A1018" s="90"/>
    </row>
    <row r="1019" spans="1:1" x14ac:dyDescent="0.35">
      <c r="A1019" s="90"/>
    </row>
    <row r="1020" spans="1:1" x14ac:dyDescent="0.35">
      <c r="A1020" s="90"/>
    </row>
    <row r="1021" spans="1:1" x14ac:dyDescent="0.35">
      <c r="A1021" s="90"/>
    </row>
    <row r="1022" spans="1:1" x14ac:dyDescent="0.35">
      <c r="A1022" s="90"/>
    </row>
    <row r="1023" spans="1:1" x14ac:dyDescent="0.35">
      <c r="A1023" s="90"/>
    </row>
    <row r="1024" spans="1:1" x14ac:dyDescent="0.35">
      <c r="A1024" s="90"/>
    </row>
    <row r="1025" spans="1:1" x14ac:dyDescent="0.35">
      <c r="A1025" s="90"/>
    </row>
    <row r="1026" spans="1:1" x14ac:dyDescent="0.35">
      <c r="A1026" s="90"/>
    </row>
    <row r="1027" spans="1:1" x14ac:dyDescent="0.35">
      <c r="A1027" s="90"/>
    </row>
    <row r="1028" spans="1:1" x14ac:dyDescent="0.35">
      <c r="A1028" s="90"/>
    </row>
    <row r="1029" spans="1:1" x14ac:dyDescent="0.35">
      <c r="A1029" s="90"/>
    </row>
    <row r="1030" spans="1:1" x14ac:dyDescent="0.35">
      <c r="A1030" s="90"/>
    </row>
    <row r="1031" spans="1:1" x14ac:dyDescent="0.35">
      <c r="A1031" s="90"/>
    </row>
    <row r="1032" spans="1:1" x14ac:dyDescent="0.35">
      <c r="A1032" s="90"/>
    </row>
    <row r="1033" spans="1:1" x14ac:dyDescent="0.35">
      <c r="A1033" s="90"/>
    </row>
    <row r="1034" spans="1:1" x14ac:dyDescent="0.35">
      <c r="A1034" s="90"/>
    </row>
    <row r="1035" spans="1:1" x14ac:dyDescent="0.35">
      <c r="A1035" s="90"/>
    </row>
    <row r="1036" spans="1:1" x14ac:dyDescent="0.35">
      <c r="A1036" s="90"/>
    </row>
    <row r="1037" spans="1:1" x14ac:dyDescent="0.35">
      <c r="A1037" s="90"/>
    </row>
    <row r="1038" spans="1:1" x14ac:dyDescent="0.35">
      <c r="A1038" s="90"/>
    </row>
    <row r="1039" spans="1:1" x14ac:dyDescent="0.35">
      <c r="A1039" s="90"/>
    </row>
    <row r="1040" spans="1:1" x14ac:dyDescent="0.35">
      <c r="A1040" s="90"/>
    </row>
    <row r="1041" spans="1:1" x14ac:dyDescent="0.35">
      <c r="A1041" s="90"/>
    </row>
    <row r="1042" spans="1:1" x14ac:dyDescent="0.35">
      <c r="A1042" s="90"/>
    </row>
    <row r="1043" spans="1:1" x14ac:dyDescent="0.35">
      <c r="A1043" s="90"/>
    </row>
    <row r="1044" spans="1:1" x14ac:dyDescent="0.35">
      <c r="A1044" s="90"/>
    </row>
    <row r="1045" spans="1:1" x14ac:dyDescent="0.35">
      <c r="A1045" s="90"/>
    </row>
    <row r="1046" spans="1:1" x14ac:dyDescent="0.35">
      <c r="A1046" s="90"/>
    </row>
    <row r="1047" spans="1:1" x14ac:dyDescent="0.35">
      <c r="A1047" s="90"/>
    </row>
    <row r="1048" spans="1:1" x14ac:dyDescent="0.35">
      <c r="A1048" s="90"/>
    </row>
    <row r="1049" spans="1:1" x14ac:dyDescent="0.35">
      <c r="A1049" s="90"/>
    </row>
    <row r="1050" spans="1:1" x14ac:dyDescent="0.35">
      <c r="A1050" s="90"/>
    </row>
    <row r="1051" spans="1:1" x14ac:dyDescent="0.35">
      <c r="A1051" s="90"/>
    </row>
    <row r="1052" spans="1:1" x14ac:dyDescent="0.35">
      <c r="A1052" s="90"/>
    </row>
    <row r="1053" spans="1:1" x14ac:dyDescent="0.35">
      <c r="A1053" s="90"/>
    </row>
    <row r="1054" spans="1:1" x14ac:dyDescent="0.35">
      <c r="A1054" s="90"/>
    </row>
    <row r="1055" spans="1:1" x14ac:dyDescent="0.35">
      <c r="A1055" s="90"/>
    </row>
    <row r="1056" spans="1:1" x14ac:dyDescent="0.35">
      <c r="A1056" s="90"/>
    </row>
    <row r="1057" spans="1:1" x14ac:dyDescent="0.35">
      <c r="A1057" s="90"/>
    </row>
    <row r="1058" spans="1:1" x14ac:dyDescent="0.35">
      <c r="A1058" s="90"/>
    </row>
    <row r="1059" spans="1:1" x14ac:dyDescent="0.35">
      <c r="A1059" s="90"/>
    </row>
    <row r="1060" spans="1:1" x14ac:dyDescent="0.35">
      <c r="A1060" s="90"/>
    </row>
    <row r="1061" spans="1:1" x14ac:dyDescent="0.35">
      <c r="A1061" s="90"/>
    </row>
    <row r="1062" spans="1:1" x14ac:dyDescent="0.35">
      <c r="A1062" s="90"/>
    </row>
    <row r="1063" spans="1:1" x14ac:dyDescent="0.35">
      <c r="A1063" s="90"/>
    </row>
    <row r="1064" spans="1:1" x14ac:dyDescent="0.35">
      <c r="A1064" s="90"/>
    </row>
    <row r="1065" spans="1:1" x14ac:dyDescent="0.35">
      <c r="A1065" s="90"/>
    </row>
    <row r="1066" spans="1:1" x14ac:dyDescent="0.35">
      <c r="A1066" s="90"/>
    </row>
    <row r="1067" spans="1:1" x14ac:dyDescent="0.35">
      <c r="A1067" s="90"/>
    </row>
    <row r="1068" spans="1:1" x14ac:dyDescent="0.35">
      <c r="A1068" s="90"/>
    </row>
    <row r="1069" spans="1:1" x14ac:dyDescent="0.35">
      <c r="A1069" s="90"/>
    </row>
    <row r="1070" spans="1:1" x14ac:dyDescent="0.35">
      <c r="A1070" s="90"/>
    </row>
    <row r="1071" spans="1:1" x14ac:dyDescent="0.35">
      <c r="A1071" s="90"/>
    </row>
    <row r="1072" spans="1:1" x14ac:dyDescent="0.35">
      <c r="A1072" s="90"/>
    </row>
    <row r="1073" spans="1:1" x14ac:dyDescent="0.35">
      <c r="A1073" s="90"/>
    </row>
    <row r="1074" spans="1:1" x14ac:dyDescent="0.35">
      <c r="A1074" s="90"/>
    </row>
    <row r="1075" spans="1:1" x14ac:dyDescent="0.35">
      <c r="A1075" s="90"/>
    </row>
    <row r="1076" spans="1:1" x14ac:dyDescent="0.35">
      <c r="A1076" s="90"/>
    </row>
    <row r="1077" spans="1:1" x14ac:dyDescent="0.35">
      <c r="A1077" s="90"/>
    </row>
    <row r="1078" spans="1:1" x14ac:dyDescent="0.35">
      <c r="A1078" s="90"/>
    </row>
    <row r="1079" spans="1:1" x14ac:dyDescent="0.35">
      <c r="A1079" s="90"/>
    </row>
    <row r="1080" spans="1:1" x14ac:dyDescent="0.35">
      <c r="A1080" s="90"/>
    </row>
    <row r="1081" spans="1:1" x14ac:dyDescent="0.35">
      <c r="A1081" s="90"/>
    </row>
    <row r="1082" spans="1:1" x14ac:dyDescent="0.35">
      <c r="A1082" s="90"/>
    </row>
    <row r="1083" spans="1:1" x14ac:dyDescent="0.35">
      <c r="A1083" s="90"/>
    </row>
    <row r="1084" spans="1:1" x14ac:dyDescent="0.35">
      <c r="A1084" s="90"/>
    </row>
    <row r="1085" spans="1:1" x14ac:dyDescent="0.35">
      <c r="A1085" s="90"/>
    </row>
    <row r="1086" spans="1:1" x14ac:dyDescent="0.35">
      <c r="A1086" s="90"/>
    </row>
    <row r="1087" spans="1:1" x14ac:dyDescent="0.35">
      <c r="A1087" s="90"/>
    </row>
    <row r="1088" spans="1:1" x14ac:dyDescent="0.35">
      <c r="A1088" s="90"/>
    </row>
    <row r="1089" spans="1:1" x14ac:dyDescent="0.35">
      <c r="A1089" s="90"/>
    </row>
    <row r="1090" spans="1:1" x14ac:dyDescent="0.35">
      <c r="A1090" s="90"/>
    </row>
    <row r="1091" spans="1:1" x14ac:dyDescent="0.35">
      <c r="A1091" s="90"/>
    </row>
    <row r="1092" spans="1:1" x14ac:dyDescent="0.35">
      <c r="A1092" s="90"/>
    </row>
    <row r="1093" spans="1:1" x14ac:dyDescent="0.35">
      <c r="A1093" s="90"/>
    </row>
    <row r="1094" spans="1:1" x14ac:dyDescent="0.35">
      <c r="A1094" s="90"/>
    </row>
    <row r="1095" spans="1:1" x14ac:dyDescent="0.35">
      <c r="A1095" s="90"/>
    </row>
    <row r="1096" spans="1:1" x14ac:dyDescent="0.35">
      <c r="A1096" s="90"/>
    </row>
    <row r="1097" spans="1:1" x14ac:dyDescent="0.35">
      <c r="A1097" s="90"/>
    </row>
    <row r="1098" spans="1:1" x14ac:dyDescent="0.35">
      <c r="A1098" s="90"/>
    </row>
    <row r="1099" spans="1:1" x14ac:dyDescent="0.35">
      <c r="A1099" s="90"/>
    </row>
    <row r="1100" spans="1:1" x14ac:dyDescent="0.35">
      <c r="A1100" s="90"/>
    </row>
    <row r="1101" spans="1:1" x14ac:dyDescent="0.35">
      <c r="A1101" s="90"/>
    </row>
    <row r="1102" spans="1:1" x14ac:dyDescent="0.35">
      <c r="A1102" s="90"/>
    </row>
    <row r="1103" spans="1:1" x14ac:dyDescent="0.35">
      <c r="A1103" s="90"/>
    </row>
    <row r="1104" spans="1:1" x14ac:dyDescent="0.35">
      <c r="A1104" s="90"/>
    </row>
    <row r="1105" spans="1:1" x14ac:dyDescent="0.35">
      <c r="A1105" s="90"/>
    </row>
    <row r="1106" spans="1:1" x14ac:dyDescent="0.35">
      <c r="A1106" s="90"/>
    </row>
    <row r="1107" spans="1:1" x14ac:dyDescent="0.35">
      <c r="A1107" s="90"/>
    </row>
    <row r="1108" spans="1:1" x14ac:dyDescent="0.35">
      <c r="A1108" s="90"/>
    </row>
    <row r="1109" spans="1:1" x14ac:dyDescent="0.35">
      <c r="A1109" s="90"/>
    </row>
    <row r="1110" spans="1:1" x14ac:dyDescent="0.35">
      <c r="A1110" s="90"/>
    </row>
    <row r="1111" spans="1:1" x14ac:dyDescent="0.35">
      <c r="A1111" s="90"/>
    </row>
    <row r="1112" spans="1:1" x14ac:dyDescent="0.35">
      <c r="A1112" s="90"/>
    </row>
    <row r="1113" spans="1:1" x14ac:dyDescent="0.35">
      <c r="A1113" s="90"/>
    </row>
    <row r="1114" spans="1:1" x14ac:dyDescent="0.35">
      <c r="A1114" s="90"/>
    </row>
    <row r="1115" spans="1:1" x14ac:dyDescent="0.35">
      <c r="A1115" s="90"/>
    </row>
    <row r="1116" spans="1:1" x14ac:dyDescent="0.35">
      <c r="A1116" s="90"/>
    </row>
    <row r="1117" spans="1:1" x14ac:dyDescent="0.35">
      <c r="A1117" s="90"/>
    </row>
    <row r="1118" spans="1:1" x14ac:dyDescent="0.35">
      <c r="A1118" s="90"/>
    </row>
    <row r="1119" spans="1:1" x14ac:dyDescent="0.35">
      <c r="A1119" s="90"/>
    </row>
    <row r="1120" spans="1:1" x14ac:dyDescent="0.35">
      <c r="A1120" s="90"/>
    </row>
    <row r="1121" spans="1:1" x14ac:dyDescent="0.35">
      <c r="A1121" s="90"/>
    </row>
    <row r="1122" spans="1:1" x14ac:dyDescent="0.35">
      <c r="A1122" s="90"/>
    </row>
    <row r="1123" spans="1:1" x14ac:dyDescent="0.35">
      <c r="A1123" s="90"/>
    </row>
    <row r="1124" spans="1:1" x14ac:dyDescent="0.35">
      <c r="A1124" s="90"/>
    </row>
    <row r="1125" spans="1:1" x14ac:dyDescent="0.35">
      <c r="A1125" s="90"/>
    </row>
    <row r="1126" spans="1:1" x14ac:dyDescent="0.35">
      <c r="A1126" s="90"/>
    </row>
    <row r="1127" spans="1:1" x14ac:dyDescent="0.35">
      <c r="A1127" s="90"/>
    </row>
    <row r="1128" spans="1:1" x14ac:dyDescent="0.35">
      <c r="A1128" s="90"/>
    </row>
    <row r="1129" spans="1:1" x14ac:dyDescent="0.35">
      <c r="A1129" s="90"/>
    </row>
    <row r="1130" spans="1:1" x14ac:dyDescent="0.35">
      <c r="A1130" s="90"/>
    </row>
    <row r="1131" spans="1:1" x14ac:dyDescent="0.35">
      <c r="A1131" s="90"/>
    </row>
    <row r="1132" spans="1:1" x14ac:dyDescent="0.35">
      <c r="A1132" s="90"/>
    </row>
    <row r="1133" spans="1:1" x14ac:dyDescent="0.35">
      <c r="A1133" s="90"/>
    </row>
    <row r="1134" spans="1:1" x14ac:dyDescent="0.35">
      <c r="A1134" s="90"/>
    </row>
    <row r="1135" spans="1:1" x14ac:dyDescent="0.35">
      <c r="A1135" s="90"/>
    </row>
    <row r="1136" spans="1:1" x14ac:dyDescent="0.35">
      <c r="A1136" s="90"/>
    </row>
    <row r="1137" spans="1:1" x14ac:dyDescent="0.35">
      <c r="A1137" s="90"/>
    </row>
    <row r="1138" spans="1:1" x14ac:dyDescent="0.35">
      <c r="A1138" s="90"/>
    </row>
    <row r="1139" spans="1:1" x14ac:dyDescent="0.35">
      <c r="A1139" s="90"/>
    </row>
    <row r="1140" spans="1:1" x14ac:dyDescent="0.35">
      <c r="A1140" s="90"/>
    </row>
    <row r="1141" spans="1:1" x14ac:dyDescent="0.35">
      <c r="A1141" s="90"/>
    </row>
    <row r="1142" spans="1:1" x14ac:dyDescent="0.35">
      <c r="A1142" s="90"/>
    </row>
    <row r="1143" spans="1:1" x14ac:dyDescent="0.35">
      <c r="A1143" s="90"/>
    </row>
    <row r="1144" spans="1:1" x14ac:dyDescent="0.35">
      <c r="A1144" s="90"/>
    </row>
    <row r="1145" spans="1:1" x14ac:dyDescent="0.35">
      <c r="A1145" s="90"/>
    </row>
    <row r="1146" spans="1:1" x14ac:dyDescent="0.35">
      <c r="A1146" s="90"/>
    </row>
    <row r="1147" spans="1:1" x14ac:dyDescent="0.35">
      <c r="A1147" s="90"/>
    </row>
    <row r="1148" spans="1:1" x14ac:dyDescent="0.35">
      <c r="A1148" s="90"/>
    </row>
    <row r="1149" spans="1:1" x14ac:dyDescent="0.35">
      <c r="A1149" s="90"/>
    </row>
    <row r="1150" spans="1:1" x14ac:dyDescent="0.35">
      <c r="A1150" s="90"/>
    </row>
    <row r="1151" spans="1:1" x14ac:dyDescent="0.35">
      <c r="A1151" s="90"/>
    </row>
    <row r="1152" spans="1:1" x14ac:dyDescent="0.35">
      <c r="A1152" s="90"/>
    </row>
    <row r="1153" spans="1:1" x14ac:dyDescent="0.35">
      <c r="A1153" s="90"/>
    </row>
    <row r="1154" spans="1:1" x14ac:dyDescent="0.35">
      <c r="A1154" s="90"/>
    </row>
    <row r="1155" spans="1:1" x14ac:dyDescent="0.35">
      <c r="A1155" s="90"/>
    </row>
    <row r="1156" spans="1:1" x14ac:dyDescent="0.35">
      <c r="A1156" s="90"/>
    </row>
    <row r="1157" spans="1:1" x14ac:dyDescent="0.35">
      <c r="A1157" s="90"/>
    </row>
    <row r="1158" spans="1:1" x14ac:dyDescent="0.35">
      <c r="A1158" s="90"/>
    </row>
    <row r="1159" spans="1:1" x14ac:dyDescent="0.35">
      <c r="A1159" s="90"/>
    </row>
    <row r="1160" spans="1:1" x14ac:dyDescent="0.35">
      <c r="A1160" s="90"/>
    </row>
    <row r="1161" spans="1:1" x14ac:dyDescent="0.35">
      <c r="A1161" s="90"/>
    </row>
    <row r="1162" spans="1:1" x14ac:dyDescent="0.35">
      <c r="A1162" s="90"/>
    </row>
    <row r="1163" spans="1:1" x14ac:dyDescent="0.35">
      <c r="A1163" s="90"/>
    </row>
    <row r="1164" spans="1:1" x14ac:dyDescent="0.35">
      <c r="A1164" s="90"/>
    </row>
    <row r="1165" spans="1:1" x14ac:dyDescent="0.35">
      <c r="A1165" s="90"/>
    </row>
    <row r="1166" spans="1:1" x14ac:dyDescent="0.35">
      <c r="A1166" s="90"/>
    </row>
    <row r="1167" spans="1:1" x14ac:dyDescent="0.35">
      <c r="A1167" s="90"/>
    </row>
    <row r="1168" spans="1:1" x14ac:dyDescent="0.35">
      <c r="A1168" s="90"/>
    </row>
    <row r="1169" spans="1:1" x14ac:dyDescent="0.35">
      <c r="A1169" s="90"/>
    </row>
    <row r="1170" spans="1:1" x14ac:dyDescent="0.35">
      <c r="A1170" s="90"/>
    </row>
    <row r="1171" spans="1:1" x14ac:dyDescent="0.35">
      <c r="A1171" s="90"/>
    </row>
    <row r="1172" spans="1:1" x14ac:dyDescent="0.35">
      <c r="A1172" s="90"/>
    </row>
    <row r="1173" spans="1:1" x14ac:dyDescent="0.35">
      <c r="A1173" s="90"/>
    </row>
    <row r="1174" spans="1:1" x14ac:dyDescent="0.35">
      <c r="A1174" s="90"/>
    </row>
    <row r="1175" spans="1:1" x14ac:dyDescent="0.35">
      <c r="A1175" s="90"/>
    </row>
    <row r="1176" spans="1:1" x14ac:dyDescent="0.35">
      <c r="A1176" s="90"/>
    </row>
    <row r="1177" spans="1:1" x14ac:dyDescent="0.35">
      <c r="A1177" s="90"/>
    </row>
    <row r="1178" spans="1:1" x14ac:dyDescent="0.35">
      <c r="A1178" s="90"/>
    </row>
    <row r="1179" spans="1:1" x14ac:dyDescent="0.35">
      <c r="A1179" s="90"/>
    </row>
    <row r="1180" spans="1:1" x14ac:dyDescent="0.35">
      <c r="A1180" s="90"/>
    </row>
    <row r="1181" spans="1:1" x14ac:dyDescent="0.35">
      <c r="A1181" s="90"/>
    </row>
    <row r="1182" spans="1:1" x14ac:dyDescent="0.35">
      <c r="A1182" s="90"/>
    </row>
    <row r="1183" spans="1:1" x14ac:dyDescent="0.35">
      <c r="A1183" s="90"/>
    </row>
    <row r="1184" spans="1:1" x14ac:dyDescent="0.35">
      <c r="A1184" s="90"/>
    </row>
    <row r="1185" spans="1:1" x14ac:dyDescent="0.35">
      <c r="A1185" s="90"/>
    </row>
    <row r="1186" spans="1:1" x14ac:dyDescent="0.35">
      <c r="A1186" s="90"/>
    </row>
    <row r="1187" spans="1:1" x14ac:dyDescent="0.35">
      <c r="A1187" s="90"/>
    </row>
    <row r="1188" spans="1:1" x14ac:dyDescent="0.35">
      <c r="A1188" s="90"/>
    </row>
    <row r="1189" spans="1:1" x14ac:dyDescent="0.35">
      <c r="A1189" s="90"/>
    </row>
    <row r="1190" spans="1:1" x14ac:dyDescent="0.35">
      <c r="A1190" s="90"/>
    </row>
    <row r="1191" spans="1:1" x14ac:dyDescent="0.35">
      <c r="A1191" s="90"/>
    </row>
    <row r="1192" spans="1:1" x14ac:dyDescent="0.35">
      <c r="A1192" s="90"/>
    </row>
    <row r="1193" spans="1:1" x14ac:dyDescent="0.35">
      <c r="A1193" s="90"/>
    </row>
    <row r="1194" spans="1:1" x14ac:dyDescent="0.35">
      <c r="A1194" s="90"/>
    </row>
    <row r="1195" spans="1:1" x14ac:dyDescent="0.35">
      <c r="A1195" s="90"/>
    </row>
    <row r="1196" spans="1:1" x14ac:dyDescent="0.35">
      <c r="A1196" s="90"/>
    </row>
    <row r="1197" spans="1:1" x14ac:dyDescent="0.35">
      <c r="A1197" s="90"/>
    </row>
    <row r="1198" spans="1:1" x14ac:dyDescent="0.35">
      <c r="A1198" s="90"/>
    </row>
    <row r="1199" spans="1:1" x14ac:dyDescent="0.35">
      <c r="A1199" s="90"/>
    </row>
    <row r="1200" spans="1:1" x14ac:dyDescent="0.35">
      <c r="A1200" s="90"/>
    </row>
    <row r="1201" spans="1:1" x14ac:dyDescent="0.35">
      <c r="A1201" s="90"/>
    </row>
    <row r="1202" spans="1:1" x14ac:dyDescent="0.35">
      <c r="A1202" s="90"/>
    </row>
    <row r="1203" spans="1:1" x14ac:dyDescent="0.35">
      <c r="A1203" s="90"/>
    </row>
    <row r="1204" spans="1:1" x14ac:dyDescent="0.35">
      <c r="A1204" s="90"/>
    </row>
    <row r="1205" spans="1:1" x14ac:dyDescent="0.35">
      <c r="A1205" s="90"/>
    </row>
    <row r="1206" spans="1:1" x14ac:dyDescent="0.35">
      <c r="A1206" s="90"/>
    </row>
    <row r="1207" spans="1:1" x14ac:dyDescent="0.35">
      <c r="A1207" s="90"/>
    </row>
    <row r="1208" spans="1:1" x14ac:dyDescent="0.35">
      <c r="A1208" s="90"/>
    </row>
    <row r="1209" spans="1:1" x14ac:dyDescent="0.35">
      <c r="A1209" s="90"/>
    </row>
    <row r="1210" spans="1:1" x14ac:dyDescent="0.35">
      <c r="A1210" s="90"/>
    </row>
    <row r="1211" spans="1:1" x14ac:dyDescent="0.35">
      <c r="A1211" s="90"/>
    </row>
    <row r="1212" spans="1:1" x14ac:dyDescent="0.35">
      <c r="A1212" s="90"/>
    </row>
    <row r="1213" spans="1:1" x14ac:dyDescent="0.35">
      <c r="A1213" s="90"/>
    </row>
    <row r="1214" spans="1:1" x14ac:dyDescent="0.35">
      <c r="A1214" s="90"/>
    </row>
    <row r="1215" spans="1:1" x14ac:dyDescent="0.35">
      <c r="A1215" s="90"/>
    </row>
    <row r="1216" spans="1:1" x14ac:dyDescent="0.35">
      <c r="A1216" s="90"/>
    </row>
    <row r="1217" spans="1:1" x14ac:dyDescent="0.35">
      <c r="A1217" s="90"/>
    </row>
    <row r="1218" spans="1:1" x14ac:dyDescent="0.35">
      <c r="A1218" s="90"/>
    </row>
    <row r="1219" spans="1:1" x14ac:dyDescent="0.35">
      <c r="A1219" s="90"/>
    </row>
    <row r="1220" spans="1:1" x14ac:dyDescent="0.35">
      <c r="A1220" s="90"/>
    </row>
    <row r="1221" spans="1:1" x14ac:dyDescent="0.35">
      <c r="A1221" s="90"/>
    </row>
    <row r="1222" spans="1:1" x14ac:dyDescent="0.35">
      <c r="A1222" s="90"/>
    </row>
    <row r="1223" spans="1:1" x14ac:dyDescent="0.35">
      <c r="A1223" s="90"/>
    </row>
    <row r="1224" spans="1:1" x14ac:dyDescent="0.35">
      <c r="A1224" s="90"/>
    </row>
    <row r="1225" spans="1:1" x14ac:dyDescent="0.35">
      <c r="A1225" s="90"/>
    </row>
    <row r="1226" spans="1:1" x14ac:dyDescent="0.35">
      <c r="A1226" s="90"/>
    </row>
    <row r="1227" spans="1:1" x14ac:dyDescent="0.35">
      <c r="A1227" s="90"/>
    </row>
    <row r="1228" spans="1:1" x14ac:dyDescent="0.35">
      <c r="A1228" s="90"/>
    </row>
    <row r="1229" spans="1:1" x14ac:dyDescent="0.35">
      <c r="A1229" s="90"/>
    </row>
    <row r="1230" spans="1:1" x14ac:dyDescent="0.35">
      <c r="A1230" s="90"/>
    </row>
    <row r="1231" spans="1:1" x14ac:dyDescent="0.35">
      <c r="A1231" s="90"/>
    </row>
    <row r="1232" spans="1:1" x14ac:dyDescent="0.35">
      <c r="A1232" s="90"/>
    </row>
    <row r="1233" spans="1:1" x14ac:dyDescent="0.35">
      <c r="A1233" s="90"/>
    </row>
    <row r="1234" spans="1:1" x14ac:dyDescent="0.35">
      <c r="A1234" s="90"/>
    </row>
    <row r="1235" spans="1:1" x14ac:dyDescent="0.35">
      <c r="A1235" s="90"/>
    </row>
    <row r="1236" spans="1:1" x14ac:dyDescent="0.35">
      <c r="A1236" s="90"/>
    </row>
    <row r="1237" spans="1:1" x14ac:dyDescent="0.35">
      <c r="A1237" s="90"/>
    </row>
    <row r="1238" spans="1:1" x14ac:dyDescent="0.35">
      <c r="A1238" s="90"/>
    </row>
    <row r="1239" spans="1:1" x14ac:dyDescent="0.35">
      <c r="A1239" s="90"/>
    </row>
    <row r="1240" spans="1:1" x14ac:dyDescent="0.35">
      <c r="A1240" s="90"/>
    </row>
    <row r="1241" spans="1:1" x14ac:dyDescent="0.35">
      <c r="A1241" s="90"/>
    </row>
    <row r="1242" spans="1:1" x14ac:dyDescent="0.35">
      <c r="A1242" s="90"/>
    </row>
    <row r="1243" spans="1:1" x14ac:dyDescent="0.35">
      <c r="A1243" s="90"/>
    </row>
    <row r="1244" spans="1:1" x14ac:dyDescent="0.35">
      <c r="A1244" s="90"/>
    </row>
    <row r="1245" spans="1:1" x14ac:dyDescent="0.35">
      <c r="A1245" s="90"/>
    </row>
    <row r="1246" spans="1:1" x14ac:dyDescent="0.35">
      <c r="A1246" s="90"/>
    </row>
    <row r="1247" spans="1:1" x14ac:dyDescent="0.35">
      <c r="A1247" s="90"/>
    </row>
    <row r="1248" spans="1:1" x14ac:dyDescent="0.35">
      <c r="A1248" s="90"/>
    </row>
    <row r="1249" spans="1:1" x14ac:dyDescent="0.35">
      <c r="A1249" s="90"/>
    </row>
    <row r="1250" spans="1:1" x14ac:dyDescent="0.35">
      <c r="A1250" s="90"/>
    </row>
    <row r="1251" spans="1:1" x14ac:dyDescent="0.35">
      <c r="A1251" s="90"/>
    </row>
    <row r="1252" spans="1:1" x14ac:dyDescent="0.35">
      <c r="A1252" s="90"/>
    </row>
    <row r="1253" spans="1:1" x14ac:dyDescent="0.35">
      <c r="A1253" s="90"/>
    </row>
    <row r="1254" spans="1:1" x14ac:dyDescent="0.35">
      <c r="A1254" s="90"/>
    </row>
    <row r="1255" spans="1:1" x14ac:dyDescent="0.35">
      <c r="A1255" s="90"/>
    </row>
    <row r="1256" spans="1:1" x14ac:dyDescent="0.35">
      <c r="A1256" s="90"/>
    </row>
    <row r="1257" spans="1:1" x14ac:dyDescent="0.35">
      <c r="A1257" s="90"/>
    </row>
    <row r="1258" spans="1:1" x14ac:dyDescent="0.35">
      <c r="A1258" s="90"/>
    </row>
    <row r="1259" spans="1:1" x14ac:dyDescent="0.35">
      <c r="A1259" s="90"/>
    </row>
    <row r="1260" spans="1:1" x14ac:dyDescent="0.35">
      <c r="A1260" s="90"/>
    </row>
    <row r="1261" spans="1:1" x14ac:dyDescent="0.35">
      <c r="A1261" s="90"/>
    </row>
    <row r="1262" spans="1:1" x14ac:dyDescent="0.35">
      <c r="A1262" s="90"/>
    </row>
    <row r="1263" spans="1:1" x14ac:dyDescent="0.35">
      <c r="A1263" s="90"/>
    </row>
    <row r="1264" spans="1:1" x14ac:dyDescent="0.35">
      <c r="A1264" s="90"/>
    </row>
    <row r="1265" spans="1:1" x14ac:dyDescent="0.35">
      <c r="A1265" s="90"/>
    </row>
    <row r="1266" spans="1:1" x14ac:dyDescent="0.35">
      <c r="A1266" s="90"/>
    </row>
    <row r="1267" spans="1:1" x14ac:dyDescent="0.35">
      <c r="A1267" s="90"/>
    </row>
    <row r="1268" spans="1:1" x14ac:dyDescent="0.35">
      <c r="A1268" s="90"/>
    </row>
    <row r="1269" spans="1:1" x14ac:dyDescent="0.35">
      <c r="A1269" s="90"/>
    </row>
    <row r="1270" spans="1:1" x14ac:dyDescent="0.35">
      <c r="A1270" s="90"/>
    </row>
    <row r="1271" spans="1:1" x14ac:dyDescent="0.35">
      <c r="A1271" s="90"/>
    </row>
    <row r="1272" spans="1:1" x14ac:dyDescent="0.35">
      <c r="A1272" s="90"/>
    </row>
    <row r="1273" spans="1:1" x14ac:dyDescent="0.35">
      <c r="A1273" s="90"/>
    </row>
    <row r="1274" spans="1:1" x14ac:dyDescent="0.35">
      <c r="A1274" s="90"/>
    </row>
    <row r="1275" spans="1:1" x14ac:dyDescent="0.35">
      <c r="A1275" s="90"/>
    </row>
    <row r="1276" spans="1:1" x14ac:dyDescent="0.35">
      <c r="A1276" s="90"/>
    </row>
    <row r="1277" spans="1:1" x14ac:dyDescent="0.35">
      <c r="A1277" s="90"/>
    </row>
    <row r="1278" spans="1:1" x14ac:dyDescent="0.35">
      <c r="A1278" s="90"/>
    </row>
    <row r="1279" spans="1:1" x14ac:dyDescent="0.35">
      <c r="A1279" s="90"/>
    </row>
    <row r="1280" spans="1:1" x14ac:dyDescent="0.35">
      <c r="A1280" s="90"/>
    </row>
    <row r="1281" spans="1:1" x14ac:dyDescent="0.35">
      <c r="A1281" s="90"/>
    </row>
    <row r="1282" spans="1:1" x14ac:dyDescent="0.35">
      <c r="A1282" s="90"/>
    </row>
    <row r="1283" spans="1:1" x14ac:dyDescent="0.35">
      <c r="A1283" s="90"/>
    </row>
    <row r="1284" spans="1:1" x14ac:dyDescent="0.35">
      <c r="A1284" s="90"/>
    </row>
    <row r="1285" spans="1:1" x14ac:dyDescent="0.35">
      <c r="A1285" s="90"/>
    </row>
    <row r="1286" spans="1:1" x14ac:dyDescent="0.35">
      <c r="A1286" s="90"/>
    </row>
    <row r="1287" spans="1:1" x14ac:dyDescent="0.35">
      <c r="A1287" s="90"/>
    </row>
    <row r="1288" spans="1:1" x14ac:dyDescent="0.35">
      <c r="A1288" s="90"/>
    </row>
    <row r="1289" spans="1:1" x14ac:dyDescent="0.35">
      <c r="A1289" s="90"/>
    </row>
    <row r="1290" spans="1:1" x14ac:dyDescent="0.35">
      <c r="A1290" s="90"/>
    </row>
    <row r="1291" spans="1:1" x14ac:dyDescent="0.35">
      <c r="A1291" s="90"/>
    </row>
    <row r="1292" spans="1:1" x14ac:dyDescent="0.35">
      <c r="A1292" s="90"/>
    </row>
    <row r="1293" spans="1:1" x14ac:dyDescent="0.35">
      <c r="A1293" s="90"/>
    </row>
    <row r="1294" spans="1:1" x14ac:dyDescent="0.35">
      <c r="A1294" s="90"/>
    </row>
    <row r="1295" spans="1:1" x14ac:dyDescent="0.35">
      <c r="A1295" s="90"/>
    </row>
    <row r="1296" spans="1:1" x14ac:dyDescent="0.35">
      <c r="A1296" s="90"/>
    </row>
    <row r="1297" spans="1:1" x14ac:dyDescent="0.35">
      <c r="A1297" s="90"/>
    </row>
    <row r="1298" spans="1:1" x14ac:dyDescent="0.35">
      <c r="A1298" s="90"/>
    </row>
    <row r="1299" spans="1:1" x14ac:dyDescent="0.35">
      <c r="A1299" s="90"/>
    </row>
    <row r="1300" spans="1:1" x14ac:dyDescent="0.35">
      <c r="A1300" s="90"/>
    </row>
    <row r="1301" spans="1:1" x14ac:dyDescent="0.35">
      <c r="A1301" s="90"/>
    </row>
    <row r="1302" spans="1:1" x14ac:dyDescent="0.35">
      <c r="A1302" s="90"/>
    </row>
    <row r="1303" spans="1:1" x14ac:dyDescent="0.35">
      <c r="A1303" s="90"/>
    </row>
    <row r="1304" spans="1:1" x14ac:dyDescent="0.35">
      <c r="A1304" s="90"/>
    </row>
    <row r="1305" spans="1:1" x14ac:dyDescent="0.35">
      <c r="A1305" s="90"/>
    </row>
    <row r="1306" spans="1:1" x14ac:dyDescent="0.35">
      <c r="A1306" s="90"/>
    </row>
    <row r="1307" spans="1:1" x14ac:dyDescent="0.35">
      <c r="A1307" s="90"/>
    </row>
    <row r="1308" spans="1:1" x14ac:dyDescent="0.35">
      <c r="A1308" s="90"/>
    </row>
    <row r="1309" spans="1:1" x14ac:dyDescent="0.35">
      <c r="A1309" s="90"/>
    </row>
    <row r="1310" spans="1:1" x14ac:dyDescent="0.35">
      <c r="A1310" s="90"/>
    </row>
    <row r="1311" spans="1:1" x14ac:dyDescent="0.35">
      <c r="A1311" s="90"/>
    </row>
    <row r="1312" spans="1:1" x14ac:dyDescent="0.35">
      <c r="A1312" s="90"/>
    </row>
    <row r="1313" spans="1:1" x14ac:dyDescent="0.35">
      <c r="A1313" s="90"/>
    </row>
    <row r="1314" spans="1:1" x14ac:dyDescent="0.35">
      <c r="A1314" s="90"/>
    </row>
    <row r="1315" spans="1:1" x14ac:dyDescent="0.35">
      <c r="A1315" s="90"/>
    </row>
    <row r="1316" spans="1:1" x14ac:dyDescent="0.35">
      <c r="A1316" s="90"/>
    </row>
    <row r="1317" spans="1:1" x14ac:dyDescent="0.35">
      <c r="A1317" s="90"/>
    </row>
    <row r="1318" spans="1:1" x14ac:dyDescent="0.35">
      <c r="A1318" s="90"/>
    </row>
    <row r="1319" spans="1:1" x14ac:dyDescent="0.35">
      <c r="A1319" s="90"/>
    </row>
    <row r="1320" spans="1:1" x14ac:dyDescent="0.35">
      <c r="A1320" s="90"/>
    </row>
    <row r="1321" spans="1:1" x14ac:dyDescent="0.35">
      <c r="A1321" s="90"/>
    </row>
    <row r="1322" spans="1:1" x14ac:dyDescent="0.35">
      <c r="A1322" s="90"/>
    </row>
    <row r="1323" spans="1:1" x14ac:dyDescent="0.35">
      <c r="A1323" s="90"/>
    </row>
    <row r="1324" spans="1:1" x14ac:dyDescent="0.35">
      <c r="A1324" s="90"/>
    </row>
    <row r="1325" spans="1:1" x14ac:dyDescent="0.35">
      <c r="A1325" s="90"/>
    </row>
    <row r="1326" spans="1:1" x14ac:dyDescent="0.35">
      <c r="A1326" s="90"/>
    </row>
    <row r="1327" spans="1:1" x14ac:dyDescent="0.35">
      <c r="A1327" s="90"/>
    </row>
    <row r="1328" spans="1:1" x14ac:dyDescent="0.35">
      <c r="A1328" s="90"/>
    </row>
    <row r="1329" spans="1:1" x14ac:dyDescent="0.35">
      <c r="A1329" s="90"/>
    </row>
    <row r="1330" spans="1:1" x14ac:dyDescent="0.35">
      <c r="A1330" s="90"/>
    </row>
    <row r="1331" spans="1:1" x14ac:dyDescent="0.35">
      <c r="A1331" s="90"/>
    </row>
    <row r="1332" spans="1:1" x14ac:dyDescent="0.35">
      <c r="A1332" s="90"/>
    </row>
    <row r="1333" spans="1:1" x14ac:dyDescent="0.35">
      <c r="A1333" s="90"/>
    </row>
    <row r="1334" spans="1:1" x14ac:dyDescent="0.35">
      <c r="A1334" s="90"/>
    </row>
    <row r="1335" spans="1:1" x14ac:dyDescent="0.35">
      <c r="A1335" s="90"/>
    </row>
    <row r="1336" spans="1:1" x14ac:dyDescent="0.35">
      <c r="A1336" s="90"/>
    </row>
    <row r="1337" spans="1:1" x14ac:dyDescent="0.35">
      <c r="A1337" s="90"/>
    </row>
    <row r="1338" spans="1:1" x14ac:dyDescent="0.35">
      <c r="A1338" s="90"/>
    </row>
    <row r="1339" spans="1:1" x14ac:dyDescent="0.35">
      <c r="A1339" s="90"/>
    </row>
    <row r="1340" spans="1:1" x14ac:dyDescent="0.35">
      <c r="A1340" s="90"/>
    </row>
    <row r="1341" spans="1:1" x14ac:dyDescent="0.35">
      <c r="A1341" s="90"/>
    </row>
    <row r="1342" spans="1:1" x14ac:dyDescent="0.35">
      <c r="A1342" s="90"/>
    </row>
    <row r="1343" spans="1:1" x14ac:dyDescent="0.35">
      <c r="A1343" s="90"/>
    </row>
    <row r="1344" spans="1:1" x14ac:dyDescent="0.35">
      <c r="A1344" s="90"/>
    </row>
    <row r="1345" spans="1:1" x14ac:dyDescent="0.35">
      <c r="A1345" s="90"/>
    </row>
    <row r="1346" spans="1:1" x14ac:dyDescent="0.35">
      <c r="A1346" s="90"/>
    </row>
    <row r="1347" spans="1:1" x14ac:dyDescent="0.35">
      <c r="A1347" s="90"/>
    </row>
    <row r="1348" spans="1:1" x14ac:dyDescent="0.35">
      <c r="A1348" s="90"/>
    </row>
    <row r="1349" spans="1:1" x14ac:dyDescent="0.35">
      <c r="A1349" s="90"/>
    </row>
    <row r="1350" spans="1:1" x14ac:dyDescent="0.35">
      <c r="A1350" s="90"/>
    </row>
    <row r="1351" spans="1:1" x14ac:dyDescent="0.35">
      <c r="A1351" s="90"/>
    </row>
    <row r="1352" spans="1:1" x14ac:dyDescent="0.35">
      <c r="A1352" s="90"/>
    </row>
    <row r="1353" spans="1:1" x14ac:dyDescent="0.35">
      <c r="A1353" s="90"/>
    </row>
    <row r="1354" spans="1:1" x14ac:dyDescent="0.35">
      <c r="A1354" s="90"/>
    </row>
    <row r="1355" spans="1:1" x14ac:dyDescent="0.35">
      <c r="A1355" s="90"/>
    </row>
    <row r="1356" spans="1:1" x14ac:dyDescent="0.35">
      <c r="A1356" s="90"/>
    </row>
    <row r="1357" spans="1:1" x14ac:dyDescent="0.35">
      <c r="A1357" s="90"/>
    </row>
    <row r="1358" spans="1:1" x14ac:dyDescent="0.35">
      <c r="A1358" s="90"/>
    </row>
    <row r="1359" spans="1:1" x14ac:dyDescent="0.35">
      <c r="A1359" s="90"/>
    </row>
    <row r="1360" spans="1:1" x14ac:dyDescent="0.35">
      <c r="A1360" s="90"/>
    </row>
    <row r="1361" spans="1:1" x14ac:dyDescent="0.35">
      <c r="A1361" s="90"/>
    </row>
    <row r="1362" spans="1:1" x14ac:dyDescent="0.35">
      <c r="A1362" s="90"/>
    </row>
    <row r="1363" spans="1:1" x14ac:dyDescent="0.35">
      <c r="A1363" s="90"/>
    </row>
    <row r="1364" spans="1:1" x14ac:dyDescent="0.35">
      <c r="A1364" s="90"/>
    </row>
    <row r="1365" spans="1:1" x14ac:dyDescent="0.35">
      <c r="A1365" s="90"/>
    </row>
    <row r="1366" spans="1:1" x14ac:dyDescent="0.35">
      <c r="A1366" s="90"/>
    </row>
    <row r="1367" spans="1:1" x14ac:dyDescent="0.35">
      <c r="A1367" s="90"/>
    </row>
    <row r="1368" spans="1:1" x14ac:dyDescent="0.35">
      <c r="A1368" s="90"/>
    </row>
    <row r="1369" spans="1:1" x14ac:dyDescent="0.35">
      <c r="A1369" s="90"/>
    </row>
    <row r="1370" spans="1:1" x14ac:dyDescent="0.35">
      <c r="A1370" s="90"/>
    </row>
    <row r="1371" spans="1:1" x14ac:dyDescent="0.35">
      <c r="A1371" s="90"/>
    </row>
    <row r="1372" spans="1:1" x14ac:dyDescent="0.35">
      <c r="A1372" s="90"/>
    </row>
    <row r="1373" spans="1:1" x14ac:dyDescent="0.35">
      <c r="A1373" s="90"/>
    </row>
    <row r="1374" spans="1:1" x14ac:dyDescent="0.35">
      <c r="A1374" s="90"/>
    </row>
    <row r="1375" spans="1:1" x14ac:dyDescent="0.35">
      <c r="A1375" s="90"/>
    </row>
    <row r="1376" spans="1:1" x14ac:dyDescent="0.35">
      <c r="A1376" s="90"/>
    </row>
    <row r="1377" spans="1:1" x14ac:dyDescent="0.35">
      <c r="A1377" s="90"/>
    </row>
    <row r="1378" spans="1:1" x14ac:dyDescent="0.35">
      <c r="A1378" s="90"/>
    </row>
    <row r="1379" spans="1:1" x14ac:dyDescent="0.35">
      <c r="A1379" s="90"/>
    </row>
    <row r="1380" spans="1:1" x14ac:dyDescent="0.35">
      <c r="A1380" s="90"/>
    </row>
    <row r="1381" spans="1:1" x14ac:dyDescent="0.35">
      <c r="A1381" s="90"/>
    </row>
    <row r="1382" spans="1:1" x14ac:dyDescent="0.35">
      <c r="A1382" s="90"/>
    </row>
    <row r="1383" spans="1:1" x14ac:dyDescent="0.35">
      <c r="A1383" s="90"/>
    </row>
    <row r="1384" spans="1:1" x14ac:dyDescent="0.35">
      <c r="A1384" s="90"/>
    </row>
    <row r="1385" spans="1:1" x14ac:dyDescent="0.35">
      <c r="A1385" s="90"/>
    </row>
    <row r="1386" spans="1:1" x14ac:dyDescent="0.35">
      <c r="A1386" s="90"/>
    </row>
    <row r="1387" spans="1:1" x14ac:dyDescent="0.35">
      <c r="A1387" s="90"/>
    </row>
    <row r="1388" spans="1:1" x14ac:dyDescent="0.35">
      <c r="A1388" s="90"/>
    </row>
    <row r="1389" spans="1:1" x14ac:dyDescent="0.35">
      <c r="A1389" s="90"/>
    </row>
    <row r="1390" spans="1:1" x14ac:dyDescent="0.35">
      <c r="A1390" s="90"/>
    </row>
    <row r="1391" spans="1:1" x14ac:dyDescent="0.35">
      <c r="A1391" s="90"/>
    </row>
    <row r="1392" spans="1:1" x14ac:dyDescent="0.35">
      <c r="A1392" s="90"/>
    </row>
    <row r="1393" spans="1:1" x14ac:dyDescent="0.35">
      <c r="A1393" s="90"/>
    </row>
    <row r="1394" spans="1:1" x14ac:dyDescent="0.35">
      <c r="A1394" s="90"/>
    </row>
    <row r="1395" spans="1:1" x14ac:dyDescent="0.35">
      <c r="A1395" s="90"/>
    </row>
    <row r="1396" spans="1:1" x14ac:dyDescent="0.35">
      <c r="A1396" s="90"/>
    </row>
    <row r="1397" spans="1:1" x14ac:dyDescent="0.35">
      <c r="A1397" s="90"/>
    </row>
    <row r="1398" spans="1:1" x14ac:dyDescent="0.35">
      <c r="A1398" s="90"/>
    </row>
    <row r="1399" spans="1:1" x14ac:dyDescent="0.35">
      <c r="A1399" s="90"/>
    </row>
    <row r="1400" spans="1:1" x14ac:dyDescent="0.35">
      <c r="A1400" s="90"/>
    </row>
    <row r="1401" spans="1:1" x14ac:dyDescent="0.35">
      <c r="A1401" s="90"/>
    </row>
    <row r="1402" spans="1:1" x14ac:dyDescent="0.35">
      <c r="A1402" s="90"/>
    </row>
    <row r="1403" spans="1:1" x14ac:dyDescent="0.35">
      <c r="A1403" s="90"/>
    </row>
    <row r="1404" spans="1:1" x14ac:dyDescent="0.35">
      <c r="A1404" s="90"/>
    </row>
    <row r="1405" spans="1:1" x14ac:dyDescent="0.35">
      <c r="A1405" s="90"/>
    </row>
    <row r="1406" spans="1:1" x14ac:dyDescent="0.35">
      <c r="A1406" s="90"/>
    </row>
    <row r="1407" spans="1:1" x14ac:dyDescent="0.35">
      <c r="A1407" s="90"/>
    </row>
    <row r="1408" spans="1:1" x14ac:dyDescent="0.35">
      <c r="A1408" s="90"/>
    </row>
    <row r="1409" spans="1:1" x14ac:dyDescent="0.35">
      <c r="A1409" s="90"/>
    </row>
    <row r="1410" spans="1:1" x14ac:dyDescent="0.35">
      <c r="A1410" s="90"/>
    </row>
    <row r="1411" spans="1:1" x14ac:dyDescent="0.35">
      <c r="A1411" s="90"/>
    </row>
    <row r="1412" spans="1:1" x14ac:dyDescent="0.35">
      <c r="A1412" s="90"/>
    </row>
    <row r="1413" spans="1:1" x14ac:dyDescent="0.35">
      <c r="A1413" s="90"/>
    </row>
    <row r="1414" spans="1:1" x14ac:dyDescent="0.35">
      <c r="A1414" s="90"/>
    </row>
    <row r="1415" spans="1:1" x14ac:dyDescent="0.35">
      <c r="A1415" s="90"/>
    </row>
    <row r="1416" spans="1:1" x14ac:dyDescent="0.35">
      <c r="A1416" s="90"/>
    </row>
    <row r="1417" spans="1:1" x14ac:dyDescent="0.35">
      <c r="A1417" s="90"/>
    </row>
    <row r="1418" spans="1:1" x14ac:dyDescent="0.35">
      <c r="A1418" s="90"/>
    </row>
    <row r="1419" spans="1:1" x14ac:dyDescent="0.35">
      <c r="A1419" s="90"/>
    </row>
    <row r="1420" spans="1:1" x14ac:dyDescent="0.35">
      <c r="A1420" s="90"/>
    </row>
    <row r="1421" spans="1:1" x14ac:dyDescent="0.35">
      <c r="A1421" s="90"/>
    </row>
    <row r="1422" spans="1:1" x14ac:dyDescent="0.35">
      <c r="A1422" s="90"/>
    </row>
    <row r="1423" spans="1:1" x14ac:dyDescent="0.35">
      <c r="A1423" s="90"/>
    </row>
    <row r="1424" spans="1:1" x14ac:dyDescent="0.35">
      <c r="A1424" s="90"/>
    </row>
    <row r="1425" spans="1:1" x14ac:dyDescent="0.35">
      <c r="A1425" s="90"/>
    </row>
    <row r="1426" spans="1:1" x14ac:dyDescent="0.35">
      <c r="A1426" s="90"/>
    </row>
    <row r="1427" spans="1:1" x14ac:dyDescent="0.35">
      <c r="A1427" s="90"/>
    </row>
    <row r="1428" spans="1:1" x14ac:dyDescent="0.35">
      <c r="A1428" s="90"/>
    </row>
    <row r="1429" spans="1:1" x14ac:dyDescent="0.35">
      <c r="A1429" s="90"/>
    </row>
    <row r="1430" spans="1:1" x14ac:dyDescent="0.35">
      <c r="A1430" s="90"/>
    </row>
    <row r="1431" spans="1:1" x14ac:dyDescent="0.35">
      <c r="A1431" s="90"/>
    </row>
    <row r="1432" spans="1:1" x14ac:dyDescent="0.35">
      <c r="A1432" s="90"/>
    </row>
    <row r="1433" spans="1:1" x14ac:dyDescent="0.35">
      <c r="A1433" s="90"/>
    </row>
    <row r="1434" spans="1:1" x14ac:dyDescent="0.35">
      <c r="A1434" s="90"/>
    </row>
    <row r="1435" spans="1:1" x14ac:dyDescent="0.35">
      <c r="A1435" s="90"/>
    </row>
    <row r="1436" spans="1:1" x14ac:dyDescent="0.35">
      <c r="A1436" s="90"/>
    </row>
    <row r="1437" spans="1:1" x14ac:dyDescent="0.35">
      <c r="A1437" s="90"/>
    </row>
    <row r="1438" spans="1:1" x14ac:dyDescent="0.35">
      <c r="A1438" s="90"/>
    </row>
    <row r="1439" spans="1:1" x14ac:dyDescent="0.35">
      <c r="A1439" s="90"/>
    </row>
    <row r="1440" spans="1:1" x14ac:dyDescent="0.35">
      <c r="A1440" s="90"/>
    </row>
    <row r="1441" spans="1:1" x14ac:dyDescent="0.35">
      <c r="A1441" s="90"/>
    </row>
    <row r="1442" spans="1:1" x14ac:dyDescent="0.35">
      <c r="A1442" s="90"/>
    </row>
    <row r="1443" spans="1:1" x14ac:dyDescent="0.35">
      <c r="A1443" s="90"/>
    </row>
    <row r="1444" spans="1:1" x14ac:dyDescent="0.35">
      <c r="A1444" s="90"/>
    </row>
    <row r="1445" spans="1:1" x14ac:dyDescent="0.35">
      <c r="A1445" s="90"/>
    </row>
    <row r="1446" spans="1:1" x14ac:dyDescent="0.35">
      <c r="A1446" s="90"/>
    </row>
    <row r="1447" spans="1:1" x14ac:dyDescent="0.35">
      <c r="A1447" s="90"/>
    </row>
    <row r="1448" spans="1:1" x14ac:dyDescent="0.35">
      <c r="A1448" s="90"/>
    </row>
    <row r="1449" spans="1:1" x14ac:dyDescent="0.35">
      <c r="A1449" s="90"/>
    </row>
    <row r="1450" spans="1:1" x14ac:dyDescent="0.35">
      <c r="A1450" s="90"/>
    </row>
    <row r="1451" spans="1:1" x14ac:dyDescent="0.35">
      <c r="A1451" s="90"/>
    </row>
    <row r="1452" spans="1:1" x14ac:dyDescent="0.35">
      <c r="A1452" s="90"/>
    </row>
    <row r="1453" spans="1:1" x14ac:dyDescent="0.35">
      <c r="A1453" s="90"/>
    </row>
    <row r="1454" spans="1:1" x14ac:dyDescent="0.35">
      <c r="A1454" s="90"/>
    </row>
    <row r="1455" spans="1:1" x14ac:dyDescent="0.35">
      <c r="A1455" s="90"/>
    </row>
    <row r="1456" spans="1:1" x14ac:dyDescent="0.35">
      <c r="A1456" s="90"/>
    </row>
    <row r="1457" spans="1:1" x14ac:dyDescent="0.35">
      <c r="A1457" s="90"/>
    </row>
    <row r="1458" spans="1:1" x14ac:dyDescent="0.35">
      <c r="A1458" s="90"/>
    </row>
    <row r="1459" spans="1:1" x14ac:dyDescent="0.35">
      <c r="A1459" s="90"/>
    </row>
    <row r="1460" spans="1:1" x14ac:dyDescent="0.35">
      <c r="A1460" s="90"/>
    </row>
    <row r="1461" spans="1:1" x14ac:dyDescent="0.35">
      <c r="A1461" s="90"/>
    </row>
    <row r="1462" spans="1:1" x14ac:dyDescent="0.35">
      <c r="A1462" s="90"/>
    </row>
    <row r="1463" spans="1:1" x14ac:dyDescent="0.35">
      <c r="A1463" s="90"/>
    </row>
    <row r="1464" spans="1:1" x14ac:dyDescent="0.35">
      <c r="A1464" s="90"/>
    </row>
    <row r="1465" spans="1:1" x14ac:dyDescent="0.35">
      <c r="A1465" s="90"/>
    </row>
    <row r="1466" spans="1:1" x14ac:dyDescent="0.35">
      <c r="A1466" s="90"/>
    </row>
    <row r="1467" spans="1:1" x14ac:dyDescent="0.35">
      <c r="A1467" s="90"/>
    </row>
    <row r="1468" spans="1:1" x14ac:dyDescent="0.35">
      <c r="A1468" s="90"/>
    </row>
    <row r="1469" spans="1:1" x14ac:dyDescent="0.35">
      <c r="A1469" s="90"/>
    </row>
    <row r="1470" spans="1:1" x14ac:dyDescent="0.35">
      <c r="A1470" s="90"/>
    </row>
    <row r="1471" spans="1:1" x14ac:dyDescent="0.35">
      <c r="A1471" s="90"/>
    </row>
    <row r="1472" spans="1:1" x14ac:dyDescent="0.35">
      <c r="A1472" s="90"/>
    </row>
    <row r="1473" spans="1:1" x14ac:dyDescent="0.35">
      <c r="A1473" s="90"/>
    </row>
    <row r="1474" spans="1:1" x14ac:dyDescent="0.35">
      <c r="A1474" s="90"/>
    </row>
    <row r="1475" spans="1:1" x14ac:dyDescent="0.35">
      <c r="A1475" s="90"/>
    </row>
    <row r="1476" spans="1:1" x14ac:dyDescent="0.35">
      <c r="A1476" s="90"/>
    </row>
    <row r="1477" spans="1:1" x14ac:dyDescent="0.35">
      <c r="A1477" s="90"/>
    </row>
    <row r="1478" spans="1:1" x14ac:dyDescent="0.35">
      <c r="A1478" s="90"/>
    </row>
    <row r="1479" spans="1:1" x14ac:dyDescent="0.35">
      <c r="A1479" s="90"/>
    </row>
    <row r="1480" spans="1:1" x14ac:dyDescent="0.35">
      <c r="A1480" s="90"/>
    </row>
    <row r="1481" spans="1:1" x14ac:dyDescent="0.35">
      <c r="A1481" s="90"/>
    </row>
    <row r="1482" spans="1:1" x14ac:dyDescent="0.35">
      <c r="A1482" s="90"/>
    </row>
    <row r="1483" spans="1:1" x14ac:dyDescent="0.35">
      <c r="A1483" s="90"/>
    </row>
    <row r="1484" spans="1:1" x14ac:dyDescent="0.35">
      <c r="A1484" s="90"/>
    </row>
    <row r="1485" spans="1:1" x14ac:dyDescent="0.35">
      <c r="A1485" s="90"/>
    </row>
    <row r="1486" spans="1:1" x14ac:dyDescent="0.35">
      <c r="A1486" s="90"/>
    </row>
    <row r="1487" spans="1:1" x14ac:dyDescent="0.35">
      <c r="A1487" s="90"/>
    </row>
    <row r="1488" spans="1:1" x14ac:dyDescent="0.35">
      <c r="A1488" s="90"/>
    </row>
    <row r="1489" spans="1:1" x14ac:dyDescent="0.35">
      <c r="A1489" s="90"/>
    </row>
    <row r="1490" spans="1:1" x14ac:dyDescent="0.35">
      <c r="A1490" s="90"/>
    </row>
    <row r="1491" spans="1:1" x14ac:dyDescent="0.35">
      <c r="A1491" s="90"/>
    </row>
    <row r="1492" spans="1:1" x14ac:dyDescent="0.35">
      <c r="A1492" s="90"/>
    </row>
    <row r="1493" spans="1:1" x14ac:dyDescent="0.35">
      <c r="A1493" s="90"/>
    </row>
    <row r="1494" spans="1:1" x14ac:dyDescent="0.35">
      <c r="A1494" s="90"/>
    </row>
    <row r="1495" spans="1:1" x14ac:dyDescent="0.35">
      <c r="A1495" s="90"/>
    </row>
    <row r="1496" spans="1:1" x14ac:dyDescent="0.35">
      <c r="A1496" s="90"/>
    </row>
    <row r="1497" spans="1:1" x14ac:dyDescent="0.35">
      <c r="A1497" s="90"/>
    </row>
    <row r="1498" spans="1:1" x14ac:dyDescent="0.35">
      <c r="A1498" s="90"/>
    </row>
    <row r="1499" spans="1:1" x14ac:dyDescent="0.35">
      <c r="A1499" s="90"/>
    </row>
    <row r="1500" spans="1:1" x14ac:dyDescent="0.35">
      <c r="A1500" s="90"/>
    </row>
    <row r="1501" spans="1:1" x14ac:dyDescent="0.35">
      <c r="A1501" s="90"/>
    </row>
    <row r="1502" spans="1:1" x14ac:dyDescent="0.35">
      <c r="A1502" s="90"/>
    </row>
    <row r="1503" spans="1:1" x14ac:dyDescent="0.35">
      <c r="A1503" s="90"/>
    </row>
    <row r="1504" spans="1:1" x14ac:dyDescent="0.35">
      <c r="A1504" s="90"/>
    </row>
    <row r="1505" spans="1:1" x14ac:dyDescent="0.35">
      <c r="A1505" s="90"/>
    </row>
    <row r="1506" spans="1:1" x14ac:dyDescent="0.35">
      <c r="A1506" s="90"/>
    </row>
    <row r="1507" spans="1:1" x14ac:dyDescent="0.35">
      <c r="A1507" s="90"/>
    </row>
    <row r="1508" spans="1:1" x14ac:dyDescent="0.35">
      <c r="A1508" s="90"/>
    </row>
    <row r="1509" spans="1:1" x14ac:dyDescent="0.35">
      <c r="A1509" s="90"/>
    </row>
    <row r="1510" spans="1:1" x14ac:dyDescent="0.35">
      <c r="A1510" s="90"/>
    </row>
    <row r="1511" spans="1:1" x14ac:dyDescent="0.35">
      <c r="A1511" s="90"/>
    </row>
    <row r="1512" spans="1:1" x14ac:dyDescent="0.35">
      <c r="A1512" s="90"/>
    </row>
    <row r="1513" spans="1:1" x14ac:dyDescent="0.35">
      <c r="A1513" s="90"/>
    </row>
    <row r="1514" spans="1:1" x14ac:dyDescent="0.35">
      <c r="A1514" s="90"/>
    </row>
    <row r="1515" spans="1:1" x14ac:dyDescent="0.35">
      <c r="A1515" s="90"/>
    </row>
    <row r="1516" spans="1:1" x14ac:dyDescent="0.35">
      <c r="A1516" s="90"/>
    </row>
    <row r="1517" spans="1:1" x14ac:dyDescent="0.35">
      <c r="A1517" s="90"/>
    </row>
    <row r="1518" spans="1:1" x14ac:dyDescent="0.35">
      <c r="A1518" s="90"/>
    </row>
    <row r="1519" spans="1:1" x14ac:dyDescent="0.35">
      <c r="A1519" s="90"/>
    </row>
    <row r="1520" spans="1:1" x14ac:dyDescent="0.35">
      <c r="A1520" s="90"/>
    </row>
    <row r="1521" spans="1:1" x14ac:dyDescent="0.35">
      <c r="A1521" s="90"/>
    </row>
    <row r="1522" spans="1:1" x14ac:dyDescent="0.35">
      <c r="A1522" s="90"/>
    </row>
    <row r="1523" spans="1:1" x14ac:dyDescent="0.35">
      <c r="A1523" s="90"/>
    </row>
    <row r="1524" spans="1:1" x14ac:dyDescent="0.35">
      <c r="A1524" s="90"/>
    </row>
    <row r="1525" spans="1:1" x14ac:dyDescent="0.35">
      <c r="A1525" s="90"/>
    </row>
    <row r="1526" spans="1:1" x14ac:dyDescent="0.35">
      <c r="A1526" s="90"/>
    </row>
    <row r="1527" spans="1:1" x14ac:dyDescent="0.35">
      <c r="A1527" s="90"/>
    </row>
    <row r="1528" spans="1:1" x14ac:dyDescent="0.35">
      <c r="A1528" s="90"/>
    </row>
    <row r="1529" spans="1:1" x14ac:dyDescent="0.35">
      <c r="A1529" s="90"/>
    </row>
    <row r="1530" spans="1:1" x14ac:dyDescent="0.35">
      <c r="A1530" s="90"/>
    </row>
    <row r="1531" spans="1:1" x14ac:dyDescent="0.35">
      <c r="A1531" s="90"/>
    </row>
    <row r="1532" spans="1:1" x14ac:dyDescent="0.35">
      <c r="A1532" s="90"/>
    </row>
    <row r="1533" spans="1:1" x14ac:dyDescent="0.35">
      <c r="A1533" s="90"/>
    </row>
    <row r="1534" spans="1:1" x14ac:dyDescent="0.35">
      <c r="A1534" s="90"/>
    </row>
    <row r="1535" spans="1:1" x14ac:dyDescent="0.35">
      <c r="A1535" s="90"/>
    </row>
    <row r="1536" spans="1:1" x14ac:dyDescent="0.35">
      <c r="A1536" s="90"/>
    </row>
    <row r="1537" spans="1:1" x14ac:dyDescent="0.35">
      <c r="A1537" s="90"/>
    </row>
    <row r="1538" spans="1:1" x14ac:dyDescent="0.35">
      <c r="A1538" s="90"/>
    </row>
    <row r="1539" spans="1:1" x14ac:dyDescent="0.35">
      <c r="A1539" s="90"/>
    </row>
    <row r="1540" spans="1:1" x14ac:dyDescent="0.35">
      <c r="A1540" s="90"/>
    </row>
    <row r="1541" spans="1:1" x14ac:dyDescent="0.35">
      <c r="A1541" s="90"/>
    </row>
    <row r="1542" spans="1:1" x14ac:dyDescent="0.35">
      <c r="A1542" s="90"/>
    </row>
    <row r="1543" spans="1:1" x14ac:dyDescent="0.35">
      <c r="A1543" s="90"/>
    </row>
    <row r="1544" spans="1:1" x14ac:dyDescent="0.35">
      <c r="A1544" s="90"/>
    </row>
    <row r="1545" spans="1:1" x14ac:dyDescent="0.35">
      <c r="A1545" s="90"/>
    </row>
    <row r="1546" spans="1:1" x14ac:dyDescent="0.35">
      <c r="A1546" s="90"/>
    </row>
    <row r="1547" spans="1:1" x14ac:dyDescent="0.35">
      <c r="A1547" s="90"/>
    </row>
    <row r="1548" spans="1:1" x14ac:dyDescent="0.35">
      <c r="A1548" s="90"/>
    </row>
    <row r="1549" spans="1:1" x14ac:dyDescent="0.35">
      <c r="A1549" s="90"/>
    </row>
    <row r="1550" spans="1:1" x14ac:dyDescent="0.35">
      <c r="A1550" s="90"/>
    </row>
    <row r="1551" spans="1:1" x14ac:dyDescent="0.35">
      <c r="A1551" s="90"/>
    </row>
    <row r="1552" spans="1:1" x14ac:dyDescent="0.35">
      <c r="A1552" s="90"/>
    </row>
    <row r="1553" spans="1:1" x14ac:dyDescent="0.35">
      <c r="A1553" s="90"/>
    </row>
    <row r="1554" spans="1:1" x14ac:dyDescent="0.35">
      <c r="A1554" s="90"/>
    </row>
    <row r="1555" spans="1:1" x14ac:dyDescent="0.35">
      <c r="A1555" s="90"/>
    </row>
    <row r="1556" spans="1:1" x14ac:dyDescent="0.35">
      <c r="A1556" s="90"/>
    </row>
    <row r="1557" spans="1:1" x14ac:dyDescent="0.35">
      <c r="A1557" s="90"/>
    </row>
    <row r="1558" spans="1:1" x14ac:dyDescent="0.35">
      <c r="A1558" s="90"/>
    </row>
    <row r="1559" spans="1:1" x14ac:dyDescent="0.35">
      <c r="A1559" s="90"/>
    </row>
    <row r="1560" spans="1:1" x14ac:dyDescent="0.35">
      <c r="A1560" s="90"/>
    </row>
    <row r="1561" spans="1:1" x14ac:dyDescent="0.35">
      <c r="A1561" s="90"/>
    </row>
    <row r="1562" spans="1:1" x14ac:dyDescent="0.35">
      <c r="A1562" s="90"/>
    </row>
    <row r="1563" spans="1:1" x14ac:dyDescent="0.35">
      <c r="A1563" s="90"/>
    </row>
    <row r="1564" spans="1:1" x14ac:dyDescent="0.35">
      <c r="A1564" s="90"/>
    </row>
    <row r="1565" spans="1:1" x14ac:dyDescent="0.35">
      <c r="A1565" s="90"/>
    </row>
    <row r="1566" spans="1:1" x14ac:dyDescent="0.35">
      <c r="A1566" s="90"/>
    </row>
    <row r="1567" spans="1:1" x14ac:dyDescent="0.35">
      <c r="A1567" s="90"/>
    </row>
    <row r="1568" spans="1:1" x14ac:dyDescent="0.35">
      <c r="A1568" s="90"/>
    </row>
    <row r="1569" spans="1:1" x14ac:dyDescent="0.35">
      <c r="A1569" s="90"/>
    </row>
    <row r="1570" spans="1:1" x14ac:dyDescent="0.35">
      <c r="A1570" s="90"/>
    </row>
    <row r="1571" spans="1:1" x14ac:dyDescent="0.35">
      <c r="A1571" s="90"/>
    </row>
    <row r="1572" spans="1:1" x14ac:dyDescent="0.35">
      <c r="A1572" s="90"/>
    </row>
    <row r="1573" spans="1:1" x14ac:dyDescent="0.35">
      <c r="A1573" s="90"/>
    </row>
    <row r="1574" spans="1:1" x14ac:dyDescent="0.35">
      <c r="A1574" s="90"/>
    </row>
    <row r="1575" spans="1:1" x14ac:dyDescent="0.35">
      <c r="A1575" s="90"/>
    </row>
    <row r="1576" spans="1:1" x14ac:dyDescent="0.35">
      <c r="A1576" s="90"/>
    </row>
    <row r="1577" spans="1:1" x14ac:dyDescent="0.35">
      <c r="A1577" s="90"/>
    </row>
    <row r="1578" spans="1:1" x14ac:dyDescent="0.35">
      <c r="A1578" s="90"/>
    </row>
    <row r="1579" spans="1:1" x14ac:dyDescent="0.35">
      <c r="A1579" s="90"/>
    </row>
    <row r="1580" spans="1:1" x14ac:dyDescent="0.35">
      <c r="A1580" s="90"/>
    </row>
    <row r="1581" spans="1:1" x14ac:dyDescent="0.35">
      <c r="A1581" s="90"/>
    </row>
    <row r="1582" spans="1:1" x14ac:dyDescent="0.35">
      <c r="A1582" s="90"/>
    </row>
    <row r="1583" spans="1:1" x14ac:dyDescent="0.35">
      <c r="A1583" s="90"/>
    </row>
    <row r="1584" spans="1:1" x14ac:dyDescent="0.35">
      <c r="A1584" s="90"/>
    </row>
    <row r="1585" spans="1:1" x14ac:dyDescent="0.35">
      <c r="A1585" s="90"/>
    </row>
    <row r="1586" spans="1:1" x14ac:dyDescent="0.35">
      <c r="A1586" s="90"/>
    </row>
    <row r="1587" spans="1:1" x14ac:dyDescent="0.35">
      <c r="A1587" s="90"/>
    </row>
    <row r="1588" spans="1:1" x14ac:dyDescent="0.35">
      <c r="A1588" s="90"/>
    </row>
    <row r="1589" spans="1:1" x14ac:dyDescent="0.35">
      <c r="A1589" s="90"/>
    </row>
    <row r="1590" spans="1:1" x14ac:dyDescent="0.35">
      <c r="A1590" s="90"/>
    </row>
    <row r="1591" spans="1:1" x14ac:dyDescent="0.35">
      <c r="A1591" s="90"/>
    </row>
    <row r="1592" spans="1:1" x14ac:dyDescent="0.35">
      <c r="A1592" s="90"/>
    </row>
    <row r="1593" spans="1:1" x14ac:dyDescent="0.35">
      <c r="A1593" s="90"/>
    </row>
    <row r="1594" spans="1:1" x14ac:dyDescent="0.35">
      <c r="A1594" s="90"/>
    </row>
    <row r="1595" spans="1:1" x14ac:dyDescent="0.35">
      <c r="A1595" s="90"/>
    </row>
    <row r="1596" spans="1:1" x14ac:dyDescent="0.35">
      <c r="A1596" s="90"/>
    </row>
    <row r="1597" spans="1:1" x14ac:dyDescent="0.35">
      <c r="A1597" s="90"/>
    </row>
    <row r="1598" spans="1:1" x14ac:dyDescent="0.35">
      <c r="A1598" s="90"/>
    </row>
    <row r="1599" spans="1:1" x14ac:dyDescent="0.35">
      <c r="A1599" s="90"/>
    </row>
    <row r="1600" spans="1:1" x14ac:dyDescent="0.35">
      <c r="A1600" s="90"/>
    </row>
    <row r="1601" spans="1:1" x14ac:dyDescent="0.35">
      <c r="A1601" s="90"/>
    </row>
    <row r="1602" spans="1:1" x14ac:dyDescent="0.35">
      <c r="A1602" s="90"/>
    </row>
    <row r="1603" spans="1:1" x14ac:dyDescent="0.35">
      <c r="A1603" s="90"/>
    </row>
    <row r="1604" spans="1:1" x14ac:dyDescent="0.35">
      <c r="A1604" s="90"/>
    </row>
    <row r="1605" spans="1:1" x14ac:dyDescent="0.35">
      <c r="A1605" s="90"/>
    </row>
    <row r="1606" spans="1:1" x14ac:dyDescent="0.35">
      <c r="A1606" s="90"/>
    </row>
    <row r="1607" spans="1:1" x14ac:dyDescent="0.35">
      <c r="A1607" s="90"/>
    </row>
    <row r="1608" spans="1:1" x14ac:dyDescent="0.35">
      <c r="A1608" s="90"/>
    </row>
    <row r="1609" spans="1:1" x14ac:dyDescent="0.35">
      <c r="A1609" s="90"/>
    </row>
    <row r="1610" spans="1:1" x14ac:dyDescent="0.35">
      <c r="A1610" s="90"/>
    </row>
    <row r="1611" spans="1:1" x14ac:dyDescent="0.35">
      <c r="A1611" s="90"/>
    </row>
    <row r="1612" spans="1:1" x14ac:dyDescent="0.35">
      <c r="A1612" s="90"/>
    </row>
    <row r="1613" spans="1:1" x14ac:dyDescent="0.35">
      <c r="A1613" s="90"/>
    </row>
    <row r="1614" spans="1:1" x14ac:dyDescent="0.35">
      <c r="A1614" s="90"/>
    </row>
    <row r="1615" spans="1:1" x14ac:dyDescent="0.35">
      <c r="A1615" s="90"/>
    </row>
    <row r="1616" spans="1:1" x14ac:dyDescent="0.35">
      <c r="A1616" s="90"/>
    </row>
    <row r="1617" spans="1:1" x14ac:dyDescent="0.35">
      <c r="A1617" s="90"/>
    </row>
    <row r="1618" spans="1:1" x14ac:dyDescent="0.35">
      <c r="A1618" s="90"/>
    </row>
    <row r="1619" spans="1:1" x14ac:dyDescent="0.35">
      <c r="A1619" s="90"/>
    </row>
    <row r="1620" spans="1:1" x14ac:dyDescent="0.35">
      <c r="A1620" s="90"/>
    </row>
    <row r="1621" spans="1:1" x14ac:dyDescent="0.35">
      <c r="A1621" s="90"/>
    </row>
    <row r="1622" spans="1:1" x14ac:dyDescent="0.35">
      <c r="A1622" s="90"/>
    </row>
    <row r="1623" spans="1:1" x14ac:dyDescent="0.35">
      <c r="A1623" s="90"/>
    </row>
    <row r="1624" spans="1:1" x14ac:dyDescent="0.35">
      <c r="A1624" s="90"/>
    </row>
    <row r="1625" spans="1:1" x14ac:dyDescent="0.35">
      <c r="A1625" s="90"/>
    </row>
    <row r="1626" spans="1:1" x14ac:dyDescent="0.35">
      <c r="A1626" s="90"/>
    </row>
    <row r="1627" spans="1:1" x14ac:dyDescent="0.35">
      <c r="A1627" s="90"/>
    </row>
    <row r="1628" spans="1:1" x14ac:dyDescent="0.35">
      <c r="A1628" s="90"/>
    </row>
    <row r="1629" spans="1:1" x14ac:dyDescent="0.35">
      <c r="A1629" s="90"/>
    </row>
    <row r="1630" spans="1:1" x14ac:dyDescent="0.35">
      <c r="A1630" s="90"/>
    </row>
    <row r="1631" spans="1:1" x14ac:dyDescent="0.35">
      <c r="A1631" s="90"/>
    </row>
    <row r="1632" spans="1:1" x14ac:dyDescent="0.35">
      <c r="A1632" s="90"/>
    </row>
    <row r="1633" spans="1:1" x14ac:dyDescent="0.35">
      <c r="A1633" s="90"/>
    </row>
    <row r="1634" spans="1:1" x14ac:dyDescent="0.35">
      <c r="A1634" s="90"/>
    </row>
    <row r="1635" spans="1:1" x14ac:dyDescent="0.35">
      <c r="A1635" s="90"/>
    </row>
    <row r="1636" spans="1:1" x14ac:dyDescent="0.35">
      <c r="A1636" s="90"/>
    </row>
    <row r="1637" spans="1:1" x14ac:dyDescent="0.35">
      <c r="A1637" s="90"/>
    </row>
    <row r="1638" spans="1:1" x14ac:dyDescent="0.35">
      <c r="A1638" s="90"/>
    </row>
    <row r="1639" spans="1:1" x14ac:dyDescent="0.35">
      <c r="A1639" s="90"/>
    </row>
    <row r="1640" spans="1:1" x14ac:dyDescent="0.35">
      <c r="A1640" s="90"/>
    </row>
    <row r="1641" spans="1:1" x14ac:dyDescent="0.35">
      <c r="A1641" s="90"/>
    </row>
    <row r="1642" spans="1:1" x14ac:dyDescent="0.35">
      <c r="A1642" s="90"/>
    </row>
    <row r="1643" spans="1:1" x14ac:dyDescent="0.35">
      <c r="A1643" s="90"/>
    </row>
    <row r="1644" spans="1:1" x14ac:dyDescent="0.35">
      <c r="A1644" s="90"/>
    </row>
    <row r="1645" spans="1:1" x14ac:dyDescent="0.35">
      <c r="A1645" s="90"/>
    </row>
    <row r="1646" spans="1:1" x14ac:dyDescent="0.35">
      <c r="A1646" s="90"/>
    </row>
    <row r="1647" spans="1:1" x14ac:dyDescent="0.35">
      <c r="A1647" s="90"/>
    </row>
    <row r="1648" spans="1:1" x14ac:dyDescent="0.35">
      <c r="A1648" s="90"/>
    </row>
    <row r="1649" spans="1:1" x14ac:dyDescent="0.35">
      <c r="A1649" s="90"/>
    </row>
    <row r="1650" spans="1:1" x14ac:dyDescent="0.35">
      <c r="A1650" s="90"/>
    </row>
    <row r="1651" spans="1:1" x14ac:dyDescent="0.35">
      <c r="A1651" s="90"/>
    </row>
    <row r="1652" spans="1:1" x14ac:dyDescent="0.35">
      <c r="A1652" s="90"/>
    </row>
    <row r="1653" spans="1:1" x14ac:dyDescent="0.35">
      <c r="A1653" s="90"/>
    </row>
    <row r="1654" spans="1:1" x14ac:dyDescent="0.35">
      <c r="A1654" s="90"/>
    </row>
    <row r="1655" spans="1:1" x14ac:dyDescent="0.35">
      <c r="A1655" s="90"/>
    </row>
    <row r="1656" spans="1:1" x14ac:dyDescent="0.35">
      <c r="A1656" s="90"/>
    </row>
    <row r="1657" spans="1:1" x14ac:dyDescent="0.35">
      <c r="A1657" s="90"/>
    </row>
    <row r="1658" spans="1:1" x14ac:dyDescent="0.35">
      <c r="A1658" s="90"/>
    </row>
    <row r="1659" spans="1:1" x14ac:dyDescent="0.35">
      <c r="A1659" s="90"/>
    </row>
    <row r="1660" spans="1:1" x14ac:dyDescent="0.35">
      <c r="A1660" s="90"/>
    </row>
    <row r="1661" spans="1:1" x14ac:dyDescent="0.35">
      <c r="A1661" s="90"/>
    </row>
    <row r="1662" spans="1:1" x14ac:dyDescent="0.35">
      <c r="A1662" s="90"/>
    </row>
    <row r="1663" spans="1:1" x14ac:dyDescent="0.35">
      <c r="A1663" s="90"/>
    </row>
    <row r="1664" spans="1:1" x14ac:dyDescent="0.35">
      <c r="A1664" s="90"/>
    </row>
    <row r="1665" spans="1:1" x14ac:dyDescent="0.35">
      <c r="A1665" s="90"/>
    </row>
    <row r="1666" spans="1:1" x14ac:dyDescent="0.35">
      <c r="A1666" s="90"/>
    </row>
    <row r="1667" spans="1:1" x14ac:dyDescent="0.35">
      <c r="A1667" s="90"/>
    </row>
    <row r="1668" spans="1:1" x14ac:dyDescent="0.35">
      <c r="A1668" s="90"/>
    </row>
    <row r="1669" spans="1:1" x14ac:dyDescent="0.35">
      <c r="A1669" s="90"/>
    </row>
    <row r="1670" spans="1:1" x14ac:dyDescent="0.35">
      <c r="A1670" s="90"/>
    </row>
    <row r="1671" spans="1:1" x14ac:dyDescent="0.35">
      <c r="A1671" s="90"/>
    </row>
    <row r="1672" spans="1:1" x14ac:dyDescent="0.35">
      <c r="A1672" s="90"/>
    </row>
    <row r="1673" spans="1:1" x14ac:dyDescent="0.35">
      <c r="A1673" s="90"/>
    </row>
    <row r="1674" spans="1:1" x14ac:dyDescent="0.35">
      <c r="A1674" s="90"/>
    </row>
    <row r="1675" spans="1:1" x14ac:dyDescent="0.35">
      <c r="A1675" s="90"/>
    </row>
    <row r="1676" spans="1:1" x14ac:dyDescent="0.35">
      <c r="A1676" s="90"/>
    </row>
    <row r="1677" spans="1:1" x14ac:dyDescent="0.35">
      <c r="A1677" s="90"/>
    </row>
    <row r="1678" spans="1:1" x14ac:dyDescent="0.35">
      <c r="A1678" s="90"/>
    </row>
    <row r="1679" spans="1:1" x14ac:dyDescent="0.35">
      <c r="A1679" s="90"/>
    </row>
    <row r="1680" spans="1:1" x14ac:dyDescent="0.35">
      <c r="A1680" s="90"/>
    </row>
    <row r="1681" spans="1:1" x14ac:dyDescent="0.35">
      <c r="A1681" s="90"/>
    </row>
    <row r="1682" spans="1:1" x14ac:dyDescent="0.35">
      <c r="A1682" s="90"/>
    </row>
    <row r="1683" spans="1:1" x14ac:dyDescent="0.35">
      <c r="A1683" s="90"/>
    </row>
    <row r="1684" spans="1:1" x14ac:dyDescent="0.35">
      <c r="A1684" s="90"/>
    </row>
    <row r="1685" spans="1:1" x14ac:dyDescent="0.35">
      <c r="A1685" s="90"/>
    </row>
    <row r="1686" spans="1:1" x14ac:dyDescent="0.35">
      <c r="A1686" s="90"/>
    </row>
    <row r="1687" spans="1:1" x14ac:dyDescent="0.35">
      <c r="A1687" s="90"/>
    </row>
    <row r="1688" spans="1:1" x14ac:dyDescent="0.35">
      <c r="A1688" s="90"/>
    </row>
    <row r="1689" spans="1:1" x14ac:dyDescent="0.35">
      <c r="A1689" s="90"/>
    </row>
    <row r="1690" spans="1:1" x14ac:dyDescent="0.35">
      <c r="A1690" s="90"/>
    </row>
    <row r="1691" spans="1:1" x14ac:dyDescent="0.35">
      <c r="A1691" s="90"/>
    </row>
    <row r="1692" spans="1:1" x14ac:dyDescent="0.35">
      <c r="A1692" s="90"/>
    </row>
    <row r="1693" spans="1:1" x14ac:dyDescent="0.35">
      <c r="A1693" s="90"/>
    </row>
    <row r="1694" spans="1:1" x14ac:dyDescent="0.35">
      <c r="A1694" s="90"/>
    </row>
    <row r="1695" spans="1:1" x14ac:dyDescent="0.35">
      <c r="A1695" s="90"/>
    </row>
    <row r="1696" spans="1:1" x14ac:dyDescent="0.35">
      <c r="A1696" s="90"/>
    </row>
    <row r="1697" spans="1:1" x14ac:dyDescent="0.35">
      <c r="A1697" s="90"/>
    </row>
    <row r="1698" spans="1:1" x14ac:dyDescent="0.35">
      <c r="A1698" s="90"/>
    </row>
    <row r="1699" spans="1:1" x14ac:dyDescent="0.35">
      <c r="A1699" s="90"/>
    </row>
    <row r="1700" spans="1:1" x14ac:dyDescent="0.35">
      <c r="A1700" s="90"/>
    </row>
    <row r="1701" spans="1:1" x14ac:dyDescent="0.35">
      <c r="A1701" s="90"/>
    </row>
    <row r="1702" spans="1:1" x14ac:dyDescent="0.35">
      <c r="A1702" s="90"/>
    </row>
    <row r="1703" spans="1:1" x14ac:dyDescent="0.35">
      <c r="A1703" s="90"/>
    </row>
    <row r="1704" spans="1:1" x14ac:dyDescent="0.35">
      <c r="A1704" s="90"/>
    </row>
    <row r="1705" spans="1:1" x14ac:dyDescent="0.35">
      <c r="A1705" s="90"/>
    </row>
    <row r="1706" spans="1:1" x14ac:dyDescent="0.35">
      <c r="A1706" s="90"/>
    </row>
    <row r="1707" spans="1:1" x14ac:dyDescent="0.35">
      <c r="A1707" s="90"/>
    </row>
    <row r="1708" spans="1:1" x14ac:dyDescent="0.35">
      <c r="A1708" s="90"/>
    </row>
    <row r="1709" spans="1:1" x14ac:dyDescent="0.35">
      <c r="A1709" s="90"/>
    </row>
    <row r="1710" spans="1:1" x14ac:dyDescent="0.35">
      <c r="A1710" s="90"/>
    </row>
    <row r="1711" spans="1:1" x14ac:dyDescent="0.35">
      <c r="A1711" s="90"/>
    </row>
    <row r="1712" spans="1:1" x14ac:dyDescent="0.35">
      <c r="A1712" s="90"/>
    </row>
    <row r="1713" spans="1:1" x14ac:dyDescent="0.35">
      <c r="A1713" s="90"/>
    </row>
    <row r="1714" spans="1:1" x14ac:dyDescent="0.35">
      <c r="A1714" s="90"/>
    </row>
    <row r="1715" spans="1:1" x14ac:dyDescent="0.35">
      <c r="A1715" s="90"/>
    </row>
    <row r="1716" spans="1:1" x14ac:dyDescent="0.35">
      <c r="A1716" s="90"/>
    </row>
    <row r="1717" spans="1:1" x14ac:dyDescent="0.35">
      <c r="A1717" s="90"/>
    </row>
    <row r="1718" spans="1:1" x14ac:dyDescent="0.35">
      <c r="A1718" s="90"/>
    </row>
    <row r="1719" spans="1:1" x14ac:dyDescent="0.35">
      <c r="A1719" s="90"/>
    </row>
    <row r="1720" spans="1:1" x14ac:dyDescent="0.35">
      <c r="A1720" s="90"/>
    </row>
    <row r="1721" spans="1:1" x14ac:dyDescent="0.35">
      <c r="A1721" s="90"/>
    </row>
    <row r="1722" spans="1:1" x14ac:dyDescent="0.35">
      <c r="A1722" s="90"/>
    </row>
    <row r="1723" spans="1:1" x14ac:dyDescent="0.35">
      <c r="A1723" s="90"/>
    </row>
    <row r="1724" spans="1:1" x14ac:dyDescent="0.35">
      <c r="A1724" s="90"/>
    </row>
    <row r="1725" spans="1:1" x14ac:dyDescent="0.35">
      <c r="A1725" s="90"/>
    </row>
    <row r="1726" spans="1:1" x14ac:dyDescent="0.35">
      <c r="A1726" s="90"/>
    </row>
    <row r="1727" spans="1:1" x14ac:dyDescent="0.35">
      <c r="A1727" s="90"/>
    </row>
    <row r="1728" spans="1:1" x14ac:dyDescent="0.35">
      <c r="A1728" s="90"/>
    </row>
    <row r="1729" spans="1:1" x14ac:dyDescent="0.35">
      <c r="A1729" s="90"/>
    </row>
    <row r="1730" spans="1:1" x14ac:dyDescent="0.35">
      <c r="A1730" s="90"/>
    </row>
    <row r="1731" spans="1:1" x14ac:dyDescent="0.35">
      <c r="A1731" s="90"/>
    </row>
    <row r="1732" spans="1:1" x14ac:dyDescent="0.35">
      <c r="A1732" s="90"/>
    </row>
    <row r="1733" spans="1:1" x14ac:dyDescent="0.35">
      <c r="A1733" s="90"/>
    </row>
    <row r="1734" spans="1:1" x14ac:dyDescent="0.35">
      <c r="A1734" s="90"/>
    </row>
    <row r="1735" spans="1:1" x14ac:dyDescent="0.35">
      <c r="A1735" s="90"/>
    </row>
    <row r="1736" spans="1:1" x14ac:dyDescent="0.35">
      <c r="A1736" s="90"/>
    </row>
    <row r="1737" spans="1:1" x14ac:dyDescent="0.35">
      <c r="A1737" s="90"/>
    </row>
    <row r="1738" spans="1:1" x14ac:dyDescent="0.35">
      <c r="A1738" s="90"/>
    </row>
    <row r="1739" spans="1:1" x14ac:dyDescent="0.35">
      <c r="A1739" s="90"/>
    </row>
    <row r="1740" spans="1:1" x14ac:dyDescent="0.35">
      <c r="A1740" s="90"/>
    </row>
    <row r="1741" spans="1:1" x14ac:dyDescent="0.35">
      <c r="A1741" s="90"/>
    </row>
    <row r="1742" spans="1:1" x14ac:dyDescent="0.35">
      <c r="A1742" s="90"/>
    </row>
    <row r="1743" spans="1:1" x14ac:dyDescent="0.35">
      <c r="A1743" s="90"/>
    </row>
    <row r="1744" spans="1:1" x14ac:dyDescent="0.35">
      <c r="A1744" s="90"/>
    </row>
    <row r="1745" spans="1:1" x14ac:dyDescent="0.35">
      <c r="A1745" s="90"/>
    </row>
    <row r="1746" spans="1:1" x14ac:dyDescent="0.35">
      <c r="A1746" s="90"/>
    </row>
    <row r="1747" spans="1:1" x14ac:dyDescent="0.35">
      <c r="A1747" s="90"/>
    </row>
    <row r="1748" spans="1:1" x14ac:dyDescent="0.35">
      <c r="A1748" s="90"/>
    </row>
    <row r="1749" spans="1:1" x14ac:dyDescent="0.35">
      <c r="A1749" s="90"/>
    </row>
    <row r="1750" spans="1:1" x14ac:dyDescent="0.35">
      <c r="A1750" s="90"/>
    </row>
    <row r="1751" spans="1:1" x14ac:dyDescent="0.35">
      <c r="A1751" s="90"/>
    </row>
    <row r="1752" spans="1:1" x14ac:dyDescent="0.35">
      <c r="A1752" s="90"/>
    </row>
    <row r="1753" spans="1:1" x14ac:dyDescent="0.35">
      <c r="A1753" s="90"/>
    </row>
    <row r="1754" spans="1:1" x14ac:dyDescent="0.35">
      <c r="A1754" s="90"/>
    </row>
    <row r="1755" spans="1:1" x14ac:dyDescent="0.35">
      <c r="A1755" s="90"/>
    </row>
    <row r="1756" spans="1:1" x14ac:dyDescent="0.35">
      <c r="A1756" s="90"/>
    </row>
    <row r="1757" spans="1:1" x14ac:dyDescent="0.35">
      <c r="A1757" s="90"/>
    </row>
    <row r="1758" spans="1:1" x14ac:dyDescent="0.35">
      <c r="A1758" s="90"/>
    </row>
    <row r="1759" spans="1:1" x14ac:dyDescent="0.35">
      <c r="A1759" s="90"/>
    </row>
    <row r="1760" spans="1:1" x14ac:dyDescent="0.35">
      <c r="A1760" s="90"/>
    </row>
    <row r="1761" spans="1:1" x14ac:dyDescent="0.35">
      <c r="A1761" s="90"/>
    </row>
    <row r="1762" spans="1:1" x14ac:dyDescent="0.35">
      <c r="A1762" s="90"/>
    </row>
    <row r="1763" spans="1:1" x14ac:dyDescent="0.35">
      <c r="A1763" s="90"/>
    </row>
    <row r="1764" spans="1:1" x14ac:dyDescent="0.35">
      <c r="A1764" s="90"/>
    </row>
    <row r="1765" spans="1:1" x14ac:dyDescent="0.35">
      <c r="A1765" s="90"/>
    </row>
    <row r="1766" spans="1:1" x14ac:dyDescent="0.35">
      <c r="A1766" s="90"/>
    </row>
    <row r="1767" spans="1:1" x14ac:dyDescent="0.35">
      <c r="A1767" s="90"/>
    </row>
    <row r="1768" spans="1:1" x14ac:dyDescent="0.35">
      <c r="A1768" s="90"/>
    </row>
    <row r="1769" spans="1:1" x14ac:dyDescent="0.35">
      <c r="A1769" s="90"/>
    </row>
    <row r="1770" spans="1:1" x14ac:dyDescent="0.35">
      <c r="A1770" s="90"/>
    </row>
    <row r="1771" spans="1:1" x14ac:dyDescent="0.35">
      <c r="A1771" s="90"/>
    </row>
    <row r="1772" spans="1:1" x14ac:dyDescent="0.35">
      <c r="A1772" s="90"/>
    </row>
    <row r="1773" spans="1:1" x14ac:dyDescent="0.35">
      <c r="A1773" s="90"/>
    </row>
    <row r="1774" spans="1:1" x14ac:dyDescent="0.35">
      <c r="A1774" s="90"/>
    </row>
    <row r="1775" spans="1:1" x14ac:dyDescent="0.35">
      <c r="A1775" s="90"/>
    </row>
    <row r="1776" spans="1:1" x14ac:dyDescent="0.35">
      <c r="A1776" s="90"/>
    </row>
    <row r="1777" spans="1:1" x14ac:dyDescent="0.35">
      <c r="A1777" s="90"/>
    </row>
    <row r="1778" spans="1:1" x14ac:dyDescent="0.35">
      <c r="A1778" s="90"/>
    </row>
    <row r="1779" spans="1:1" x14ac:dyDescent="0.35">
      <c r="A1779" s="90"/>
    </row>
    <row r="1780" spans="1:1" x14ac:dyDescent="0.35">
      <c r="A1780" s="90"/>
    </row>
    <row r="1781" spans="1:1" x14ac:dyDescent="0.35">
      <c r="A1781" s="90"/>
    </row>
    <row r="1782" spans="1:1" x14ac:dyDescent="0.35">
      <c r="A1782" s="90"/>
    </row>
    <row r="1783" spans="1:1" x14ac:dyDescent="0.35">
      <c r="A1783" s="90"/>
    </row>
    <row r="1784" spans="1:1" x14ac:dyDescent="0.35">
      <c r="A1784" s="90"/>
    </row>
    <row r="1785" spans="1:1" x14ac:dyDescent="0.35">
      <c r="A1785" s="90"/>
    </row>
    <row r="1786" spans="1:1" x14ac:dyDescent="0.35">
      <c r="A1786" s="90"/>
    </row>
    <row r="1787" spans="1:1" x14ac:dyDescent="0.35">
      <c r="A1787" s="90"/>
    </row>
    <row r="1788" spans="1:1" x14ac:dyDescent="0.35">
      <c r="A1788" s="90"/>
    </row>
    <row r="1789" spans="1:1" x14ac:dyDescent="0.35">
      <c r="A1789" s="90"/>
    </row>
    <row r="1790" spans="1:1" x14ac:dyDescent="0.35">
      <c r="A1790" s="90"/>
    </row>
    <row r="1791" spans="1:1" x14ac:dyDescent="0.35">
      <c r="A1791" s="90"/>
    </row>
    <row r="1792" spans="1:1" x14ac:dyDescent="0.35">
      <c r="A1792" s="90"/>
    </row>
    <row r="1793" spans="1:1" x14ac:dyDescent="0.35">
      <c r="A1793" s="90"/>
    </row>
    <row r="1794" spans="1:1" x14ac:dyDescent="0.35">
      <c r="A1794" s="90"/>
    </row>
    <row r="1795" spans="1:1" x14ac:dyDescent="0.35">
      <c r="A1795" s="90"/>
    </row>
    <row r="1796" spans="1:1" x14ac:dyDescent="0.35">
      <c r="A1796" s="90"/>
    </row>
    <row r="1797" spans="1:1" x14ac:dyDescent="0.35">
      <c r="A1797" s="90"/>
    </row>
    <row r="1798" spans="1:1" x14ac:dyDescent="0.35">
      <c r="A1798" s="90"/>
    </row>
    <row r="1799" spans="1:1" x14ac:dyDescent="0.35">
      <c r="A1799" s="90"/>
    </row>
    <row r="1800" spans="1:1" x14ac:dyDescent="0.35">
      <c r="A1800" s="90"/>
    </row>
    <row r="1801" spans="1:1" x14ac:dyDescent="0.35">
      <c r="A1801" s="90"/>
    </row>
    <row r="1802" spans="1:1" x14ac:dyDescent="0.35">
      <c r="A1802" s="90"/>
    </row>
    <row r="1803" spans="1:1" x14ac:dyDescent="0.35">
      <c r="A1803" s="90"/>
    </row>
    <row r="1804" spans="1:1" x14ac:dyDescent="0.35">
      <c r="A1804" s="90"/>
    </row>
    <row r="1805" spans="1:1" x14ac:dyDescent="0.35">
      <c r="A1805" s="90"/>
    </row>
    <row r="1806" spans="1:1" x14ac:dyDescent="0.35">
      <c r="A1806" s="90"/>
    </row>
    <row r="1807" spans="1:1" x14ac:dyDescent="0.35">
      <c r="A1807" s="90"/>
    </row>
    <row r="1808" spans="1:1" x14ac:dyDescent="0.35">
      <c r="A1808" s="90"/>
    </row>
    <row r="1809" spans="1:1" x14ac:dyDescent="0.35">
      <c r="A1809" s="90"/>
    </row>
    <row r="1810" spans="1:1" x14ac:dyDescent="0.35">
      <c r="A1810" s="90"/>
    </row>
    <row r="1811" spans="1:1" x14ac:dyDescent="0.35">
      <c r="A1811" s="90"/>
    </row>
    <row r="1812" spans="1:1" x14ac:dyDescent="0.35">
      <c r="A1812" s="90"/>
    </row>
    <row r="1813" spans="1:1" x14ac:dyDescent="0.35">
      <c r="A1813" s="90"/>
    </row>
    <row r="1814" spans="1:1" x14ac:dyDescent="0.35">
      <c r="A1814" s="90"/>
    </row>
    <row r="1815" spans="1:1" x14ac:dyDescent="0.35">
      <c r="A1815" s="90"/>
    </row>
    <row r="1816" spans="1:1" x14ac:dyDescent="0.35">
      <c r="A1816" s="90"/>
    </row>
    <row r="1817" spans="1:1" x14ac:dyDescent="0.35">
      <c r="A1817" s="90"/>
    </row>
    <row r="1818" spans="1:1" x14ac:dyDescent="0.35">
      <c r="A1818" s="90"/>
    </row>
    <row r="1819" spans="1:1" x14ac:dyDescent="0.35">
      <c r="A1819" s="90"/>
    </row>
    <row r="1820" spans="1:1" x14ac:dyDescent="0.35">
      <c r="A1820" s="90"/>
    </row>
    <row r="1821" spans="1:1" x14ac:dyDescent="0.35">
      <c r="A1821" s="90"/>
    </row>
    <row r="1822" spans="1:1" x14ac:dyDescent="0.35">
      <c r="A1822" s="90"/>
    </row>
    <row r="1823" spans="1:1" x14ac:dyDescent="0.35">
      <c r="A1823" s="90"/>
    </row>
    <row r="1824" spans="1:1" x14ac:dyDescent="0.35">
      <c r="A1824" s="90"/>
    </row>
    <row r="1825" spans="1:1" x14ac:dyDescent="0.35">
      <c r="A1825" s="90"/>
    </row>
    <row r="1826" spans="1:1" x14ac:dyDescent="0.35">
      <c r="A1826" s="90"/>
    </row>
    <row r="1827" spans="1:1" x14ac:dyDescent="0.35">
      <c r="A1827" s="90"/>
    </row>
    <row r="1828" spans="1:1" x14ac:dyDescent="0.35">
      <c r="A1828" s="90"/>
    </row>
    <row r="1829" spans="1:1" x14ac:dyDescent="0.35">
      <c r="A1829" s="90"/>
    </row>
    <row r="1830" spans="1:1" x14ac:dyDescent="0.35">
      <c r="A1830" s="90"/>
    </row>
    <row r="1831" spans="1:1" x14ac:dyDescent="0.35">
      <c r="A1831" s="90"/>
    </row>
    <row r="1832" spans="1:1" x14ac:dyDescent="0.35">
      <c r="A1832" s="90"/>
    </row>
    <row r="1833" spans="1:1" x14ac:dyDescent="0.35">
      <c r="A1833" s="90"/>
    </row>
    <row r="1834" spans="1:1" x14ac:dyDescent="0.35">
      <c r="A1834" s="90"/>
    </row>
    <row r="1835" spans="1:1" x14ac:dyDescent="0.35">
      <c r="A1835" s="90"/>
    </row>
    <row r="1836" spans="1:1" x14ac:dyDescent="0.35">
      <c r="A1836" s="90"/>
    </row>
    <row r="1837" spans="1:1" x14ac:dyDescent="0.35">
      <c r="A1837" s="90"/>
    </row>
    <row r="1838" spans="1:1" x14ac:dyDescent="0.35">
      <c r="A1838" s="90"/>
    </row>
    <row r="1839" spans="1:1" x14ac:dyDescent="0.35">
      <c r="A1839" s="90"/>
    </row>
    <row r="1840" spans="1:1" x14ac:dyDescent="0.35">
      <c r="A1840" s="90"/>
    </row>
    <row r="1841" spans="1:1" x14ac:dyDescent="0.35">
      <c r="A1841" s="90"/>
    </row>
    <row r="1842" spans="1:1" x14ac:dyDescent="0.35">
      <c r="A1842" s="90"/>
    </row>
    <row r="1843" spans="1:1" x14ac:dyDescent="0.35">
      <c r="A1843" s="90"/>
    </row>
    <row r="1844" spans="1:1" x14ac:dyDescent="0.35">
      <c r="A1844" s="90"/>
    </row>
    <row r="1845" spans="1:1" x14ac:dyDescent="0.35">
      <c r="A1845" s="90"/>
    </row>
    <row r="1846" spans="1:1" x14ac:dyDescent="0.35">
      <c r="A1846" s="90"/>
    </row>
    <row r="1847" spans="1:1" x14ac:dyDescent="0.35">
      <c r="A1847" s="90"/>
    </row>
    <row r="1848" spans="1:1" x14ac:dyDescent="0.35">
      <c r="A1848" s="90"/>
    </row>
    <row r="1849" spans="1:1" x14ac:dyDescent="0.35">
      <c r="A1849" s="90"/>
    </row>
    <row r="1850" spans="1:1" x14ac:dyDescent="0.35">
      <c r="A1850" s="90"/>
    </row>
    <row r="1851" spans="1:1" x14ac:dyDescent="0.35">
      <c r="A1851" s="90"/>
    </row>
    <row r="1852" spans="1:1" x14ac:dyDescent="0.35">
      <c r="A1852" s="90"/>
    </row>
    <row r="1853" spans="1:1" x14ac:dyDescent="0.35">
      <c r="A1853" s="90"/>
    </row>
    <row r="1854" spans="1:1" x14ac:dyDescent="0.35">
      <c r="A1854" s="90"/>
    </row>
    <row r="1855" spans="1:1" x14ac:dyDescent="0.35">
      <c r="A1855" s="90"/>
    </row>
    <row r="1856" spans="1:1" x14ac:dyDescent="0.35">
      <c r="A1856" s="90"/>
    </row>
    <row r="1857" spans="1:1" x14ac:dyDescent="0.35">
      <c r="A1857" s="90"/>
    </row>
    <row r="1858" spans="1:1" x14ac:dyDescent="0.35">
      <c r="A1858" s="90"/>
    </row>
    <row r="1859" spans="1:1" x14ac:dyDescent="0.35">
      <c r="A1859" s="90"/>
    </row>
    <row r="1860" spans="1:1" x14ac:dyDescent="0.35">
      <c r="A1860" s="90"/>
    </row>
    <row r="1861" spans="1:1" x14ac:dyDescent="0.35">
      <c r="A1861" s="90"/>
    </row>
    <row r="1862" spans="1:1" x14ac:dyDescent="0.35">
      <c r="A1862" s="90"/>
    </row>
    <row r="1863" spans="1:1" x14ac:dyDescent="0.35">
      <c r="A1863" s="90"/>
    </row>
    <row r="1864" spans="1:1" x14ac:dyDescent="0.35">
      <c r="A1864" s="90"/>
    </row>
    <row r="1865" spans="1:1" x14ac:dyDescent="0.35">
      <c r="A1865" s="90"/>
    </row>
    <row r="1866" spans="1:1" x14ac:dyDescent="0.35">
      <c r="A1866" s="90"/>
    </row>
    <row r="1867" spans="1:1" x14ac:dyDescent="0.35">
      <c r="A1867" s="90"/>
    </row>
    <row r="1868" spans="1:1" x14ac:dyDescent="0.35">
      <c r="A1868" s="90"/>
    </row>
    <row r="1869" spans="1:1" x14ac:dyDescent="0.35">
      <c r="A1869" s="90"/>
    </row>
    <row r="1870" spans="1:1" x14ac:dyDescent="0.35">
      <c r="A1870" s="90"/>
    </row>
    <row r="1871" spans="1:1" x14ac:dyDescent="0.35">
      <c r="A1871" s="90"/>
    </row>
    <row r="1872" spans="1:1" x14ac:dyDescent="0.35">
      <c r="A1872" s="90"/>
    </row>
    <row r="1873" spans="1:1" x14ac:dyDescent="0.35">
      <c r="A1873" s="90"/>
    </row>
    <row r="1874" spans="1:1" x14ac:dyDescent="0.35">
      <c r="A1874" s="90"/>
    </row>
    <row r="1875" spans="1:1" x14ac:dyDescent="0.35">
      <c r="A1875" s="90"/>
    </row>
    <row r="1876" spans="1:1" x14ac:dyDescent="0.35">
      <c r="A1876" s="90"/>
    </row>
    <row r="1877" spans="1:1" x14ac:dyDescent="0.35">
      <c r="A1877" s="90"/>
    </row>
    <row r="1878" spans="1:1" x14ac:dyDescent="0.35">
      <c r="A1878" s="90"/>
    </row>
    <row r="1879" spans="1:1" x14ac:dyDescent="0.35">
      <c r="A1879" s="90"/>
    </row>
    <row r="1880" spans="1:1" x14ac:dyDescent="0.35">
      <c r="A1880" s="90"/>
    </row>
    <row r="1881" spans="1:1" x14ac:dyDescent="0.35">
      <c r="A1881" s="90"/>
    </row>
    <row r="1882" spans="1:1" x14ac:dyDescent="0.35">
      <c r="A1882" s="90"/>
    </row>
    <row r="1883" spans="1:1" x14ac:dyDescent="0.35">
      <c r="A1883" s="90"/>
    </row>
    <row r="1884" spans="1:1" x14ac:dyDescent="0.35">
      <c r="A1884" s="90"/>
    </row>
    <row r="1885" spans="1:1" x14ac:dyDescent="0.35">
      <c r="A1885" s="90"/>
    </row>
    <row r="1886" spans="1:1" x14ac:dyDescent="0.35">
      <c r="A1886" s="90"/>
    </row>
    <row r="1887" spans="1:1" x14ac:dyDescent="0.35">
      <c r="A1887" s="90"/>
    </row>
    <row r="1888" spans="1:1" x14ac:dyDescent="0.35">
      <c r="A1888" s="90"/>
    </row>
    <row r="1889" spans="1:1" x14ac:dyDescent="0.35">
      <c r="A1889" s="90"/>
    </row>
    <row r="1890" spans="1:1" x14ac:dyDescent="0.35">
      <c r="A1890" s="90"/>
    </row>
    <row r="1891" spans="1:1" x14ac:dyDescent="0.35">
      <c r="A1891" s="90"/>
    </row>
    <row r="1892" spans="1:1" x14ac:dyDescent="0.35">
      <c r="A1892" s="90"/>
    </row>
    <row r="1893" spans="1:1" x14ac:dyDescent="0.35">
      <c r="A1893" s="90"/>
    </row>
    <row r="1894" spans="1:1" x14ac:dyDescent="0.35">
      <c r="A1894" s="90"/>
    </row>
    <row r="1895" spans="1:1" x14ac:dyDescent="0.35">
      <c r="A1895" s="90"/>
    </row>
    <row r="1896" spans="1:1" x14ac:dyDescent="0.35">
      <c r="A1896" s="90"/>
    </row>
    <row r="1897" spans="1:1" x14ac:dyDescent="0.35">
      <c r="A1897" s="90"/>
    </row>
    <row r="1898" spans="1:1" x14ac:dyDescent="0.35">
      <c r="A1898" s="90"/>
    </row>
    <row r="1899" spans="1:1" x14ac:dyDescent="0.35">
      <c r="A1899" s="90"/>
    </row>
    <row r="1900" spans="1:1" x14ac:dyDescent="0.35">
      <c r="A1900" s="90"/>
    </row>
    <row r="1901" spans="1:1" x14ac:dyDescent="0.35">
      <c r="A1901" s="90"/>
    </row>
    <row r="1902" spans="1:1" x14ac:dyDescent="0.35">
      <c r="A1902" s="90"/>
    </row>
    <row r="1903" spans="1:1" x14ac:dyDescent="0.35">
      <c r="A1903" s="90"/>
    </row>
    <row r="1904" spans="1:1" x14ac:dyDescent="0.35">
      <c r="A1904" s="90"/>
    </row>
    <row r="1905" spans="1:1" x14ac:dyDescent="0.35">
      <c r="A1905" s="90"/>
    </row>
    <row r="1906" spans="1:1" x14ac:dyDescent="0.35">
      <c r="A1906" s="90"/>
    </row>
    <row r="1907" spans="1:1" x14ac:dyDescent="0.35">
      <c r="A1907" s="90"/>
    </row>
    <row r="1908" spans="1:1" x14ac:dyDescent="0.35">
      <c r="A1908" s="90"/>
    </row>
    <row r="1909" spans="1:1" x14ac:dyDescent="0.35">
      <c r="A1909" s="90"/>
    </row>
    <row r="1910" spans="1:1" x14ac:dyDescent="0.35">
      <c r="A1910" s="90"/>
    </row>
    <row r="1911" spans="1:1" x14ac:dyDescent="0.35">
      <c r="A1911" s="90"/>
    </row>
    <row r="1912" spans="1:1" x14ac:dyDescent="0.35">
      <c r="A1912" s="90"/>
    </row>
    <row r="1913" spans="1:1" x14ac:dyDescent="0.35">
      <c r="A1913" s="90"/>
    </row>
    <row r="1914" spans="1:1" x14ac:dyDescent="0.35">
      <c r="A1914" s="90"/>
    </row>
    <row r="1915" spans="1:1" x14ac:dyDescent="0.35">
      <c r="A1915" s="90"/>
    </row>
    <row r="1916" spans="1:1" x14ac:dyDescent="0.35">
      <c r="A1916" s="90"/>
    </row>
    <row r="1917" spans="1:1" x14ac:dyDescent="0.35">
      <c r="A1917" s="90"/>
    </row>
    <row r="1918" spans="1:1" x14ac:dyDescent="0.35">
      <c r="A1918" s="90"/>
    </row>
    <row r="1919" spans="1:1" x14ac:dyDescent="0.35">
      <c r="A1919" s="90"/>
    </row>
    <row r="1920" spans="1:1" x14ac:dyDescent="0.35">
      <c r="A1920" s="90"/>
    </row>
    <row r="1921" spans="1:1" x14ac:dyDescent="0.35">
      <c r="A1921" s="90"/>
    </row>
    <row r="1922" spans="1:1" x14ac:dyDescent="0.35">
      <c r="A1922" s="90"/>
    </row>
    <row r="1923" spans="1:1" x14ac:dyDescent="0.35">
      <c r="A1923" s="90"/>
    </row>
    <row r="1924" spans="1:1" x14ac:dyDescent="0.35">
      <c r="A1924" s="90"/>
    </row>
    <row r="1925" spans="1:1" x14ac:dyDescent="0.35">
      <c r="A1925" s="90"/>
    </row>
    <row r="1926" spans="1:1" x14ac:dyDescent="0.35">
      <c r="A1926" s="90"/>
    </row>
    <row r="1927" spans="1:1" x14ac:dyDescent="0.35">
      <c r="A1927" s="90"/>
    </row>
    <row r="1928" spans="1:1" x14ac:dyDescent="0.35">
      <c r="A1928" s="90"/>
    </row>
    <row r="1929" spans="1:1" x14ac:dyDescent="0.35">
      <c r="A1929" s="90"/>
    </row>
    <row r="1930" spans="1:1" x14ac:dyDescent="0.35">
      <c r="A1930" s="90"/>
    </row>
    <row r="1931" spans="1:1" x14ac:dyDescent="0.35">
      <c r="A1931" s="90"/>
    </row>
    <row r="1932" spans="1:1" x14ac:dyDescent="0.35">
      <c r="A1932" s="90"/>
    </row>
    <row r="1933" spans="1:1" x14ac:dyDescent="0.35">
      <c r="A1933" s="90"/>
    </row>
    <row r="1934" spans="1:1" x14ac:dyDescent="0.35">
      <c r="A1934" s="90"/>
    </row>
    <row r="1935" spans="1:1" x14ac:dyDescent="0.35">
      <c r="A1935" s="90"/>
    </row>
    <row r="1936" spans="1:1" x14ac:dyDescent="0.35">
      <c r="A1936" s="90"/>
    </row>
    <row r="1937" spans="1:1" x14ac:dyDescent="0.35">
      <c r="A1937" s="90"/>
    </row>
    <row r="1938" spans="1:1" x14ac:dyDescent="0.35">
      <c r="A1938" s="90"/>
    </row>
    <row r="1939" spans="1:1" x14ac:dyDescent="0.35">
      <c r="A1939" s="90"/>
    </row>
    <row r="1940" spans="1:1" x14ac:dyDescent="0.35">
      <c r="A1940" s="90"/>
    </row>
    <row r="1941" spans="1:1" x14ac:dyDescent="0.35">
      <c r="A1941" s="90"/>
    </row>
    <row r="1942" spans="1:1" x14ac:dyDescent="0.35">
      <c r="A1942" s="90"/>
    </row>
    <row r="1943" spans="1:1" x14ac:dyDescent="0.35">
      <c r="A1943" s="90"/>
    </row>
    <row r="1944" spans="1:1" x14ac:dyDescent="0.35">
      <c r="A1944" s="90"/>
    </row>
    <row r="1945" spans="1:1" x14ac:dyDescent="0.35">
      <c r="A1945" s="90"/>
    </row>
    <row r="1946" spans="1:1" x14ac:dyDescent="0.35">
      <c r="A1946" s="90"/>
    </row>
    <row r="1947" spans="1:1" x14ac:dyDescent="0.35">
      <c r="A1947" s="90"/>
    </row>
    <row r="1948" spans="1:1" x14ac:dyDescent="0.35">
      <c r="A1948" s="90"/>
    </row>
    <row r="1949" spans="1:1" x14ac:dyDescent="0.35">
      <c r="A1949" s="90"/>
    </row>
    <row r="1950" spans="1:1" x14ac:dyDescent="0.35">
      <c r="A1950" s="90"/>
    </row>
    <row r="1951" spans="1:1" x14ac:dyDescent="0.35">
      <c r="A1951" s="90"/>
    </row>
    <row r="1952" spans="1:1" x14ac:dyDescent="0.35">
      <c r="A1952" s="90"/>
    </row>
    <row r="1953" spans="1:1" x14ac:dyDescent="0.35">
      <c r="A1953" s="90"/>
    </row>
    <row r="1954" spans="1:1" x14ac:dyDescent="0.35">
      <c r="A1954" s="90"/>
    </row>
    <row r="1955" spans="1:1" x14ac:dyDescent="0.35">
      <c r="A1955" s="90"/>
    </row>
    <row r="1956" spans="1:1" x14ac:dyDescent="0.35">
      <c r="A1956" s="90"/>
    </row>
    <row r="1957" spans="1:1" x14ac:dyDescent="0.35">
      <c r="A1957" s="90"/>
    </row>
    <row r="1958" spans="1:1" x14ac:dyDescent="0.35">
      <c r="A1958" s="90"/>
    </row>
    <row r="1959" spans="1:1" x14ac:dyDescent="0.35">
      <c r="A1959" s="90"/>
    </row>
    <row r="1960" spans="1:1" x14ac:dyDescent="0.35">
      <c r="A1960" s="90"/>
    </row>
    <row r="1961" spans="1:1" x14ac:dyDescent="0.35">
      <c r="A1961" s="90"/>
    </row>
    <row r="1962" spans="1:1" x14ac:dyDescent="0.35">
      <c r="A1962" s="90"/>
    </row>
    <row r="1963" spans="1:1" x14ac:dyDescent="0.35">
      <c r="A1963" s="90"/>
    </row>
    <row r="1964" spans="1:1" x14ac:dyDescent="0.35">
      <c r="A1964" s="90"/>
    </row>
    <row r="1965" spans="1:1" x14ac:dyDescent="0.35">
      <c r="A1965" s="90"/>
    </row>
    <row r="1966" spans="1:1" x14ac:dyDescent="0.35">
      <c r="A1966" s="90"/>
    </row>
    <row r="1967" spans="1:1" x14ac:dyDescent="0.35">
      <c r="A1967" s="90"/>
    </row>
    <row r="1968" spans="1:1" x14ac:dyDescent="0.35">
      <c r="A1968" s="90"/>
    </row>
    <row r="1969" spans="1:1" x14ac:dyDescent="0.35">
      <c r="A1969" s="90"/>
    </row>
    <row r="1970" spans="1:1" x14ac:dyDescent="0.35">
      <c r="A1970" s="90"/>
    </row>
    <row r="1971" spans="1:1" x14ac:dyDescent="0.35">
      <c r="A1971" s="90"/>
    </row>
    <row r="1972" spans="1:1" x14ac:dyDescent="0.35">
      <c r="A1972" s="90"/>
    </row>
    <row r="1973" spans="1:1" x14ac:dyDescent="0.35">
      <c r="A1973" s="90"/>
    </row>
    <row r="1974" spans="1:1" x14ac:dyDescent="0.35">
      <c r="A1974" s="90"/>
    </row>
    <row r="1975" spans="1:1" x14ac:dyDescent="0.35">
      <c r="A1975" s="90"/>
    </row>
    <row r="1976" spans="1:1" x14ac:dyDescent="0.35">
      <c r="A1976" s="90"/>
    </row>
    <row r="1977" spans="1:1" x14ac:dyDescent="0.35">
      <c r="A1977" s="90"/>
    </row>
    <row r="1978" spans="1:1" x14ac:dyDescent="0.35">
      <c r="A1978" s="90"/>
    </row>
    <row r="1979" spans="1:1" x14ac:dyDescent="0.35">
      <c r="A1979" s="90"/>
    </row>
    <row r="1980" spans="1:1" x14ac:dyDescent="0.35">
      <c r="A1980" s="90"/>
    </row>
    <row r="1981" spans="1:1" x14ac:dyDescent="0.35">
      <c r="A1981" s="90"/>
    </row>
    <row r="1982" spans="1:1" x14ac:dyDescent="0.35">
      <c r="A1982" s="90"/>
    </row>
    <row r="1983" spans="1:1" x14ac:dyDescent="0.35">
      <c r="A1983" s="90"/>
    </row>
    <row r="1984" spans="1:1" x14ac:dyDescent="0.35">
      <c r="A1984" s="90"/>
    </row>
    <row r="1985" spans="1:1" x14ac:dyDescent="0.35">
      <c r="A1985" s="90"/>
    </row>
    <row r="1986" spans="1:1" x14ac:dyDescent="0.35">
      <c r="A1986" s="90"/>
    </row>
    <row r="1987" spans="1:1" x14ac:dyDescent="0.35">
      <c r="A1987" s="90"/>
    </row>
    <row r="1988" spans="1:1" x14ac:dyDescent="0.35">
      <c r="A1988" s="90"/>
    </row>
    <row r="1989" spans="1:1" x14ac:dyDescent="0.35">
      <c r="A1989" s="90"/>
    </row>
    <row r="1990" spans="1:1" x14ac:dyDescent="0.35">
      <c r="A1990" s="90"/>
    </row>
    <row r="1991" spans="1:1" x14ac:dyDescent="0.35">
      <c r="A1991" s="90"/>
    </row>
    <row r="1992" spans="1:1" x14ac:dyDescent="0.35">
      <c r="A1992" s="90"/>
    </row>
    <row r="1993" spans="1:1" x14ac:dyDescent="0.35">
      <c r="A1993" s="90"/>
    </row>
    <row r="1994" spans="1:1" x14ac:dyDescent="0.35">
      <c r="A1994" s="90"/>
    </row>
    <row r="1995" spans="1:1" x14ac:dyDescent="0.35">
      <c r="A1995" s="90"/>
    </row>
    <row r="1996" spans="1:1" x14ac:dyDescent="0.35">
      <c r="A1996" s="90"/>
    </row>
    <row r="1997" spans="1:1" x14ac:dyDescent="0.35">
      <c r="A1997" s="90"/>
    </row>
    <row r="1998" spans="1:1" x14ac:dyDescent="0.35">
      <c r="A1998" s="90"/>
    </row>
    <row r="1999" spans="1:1" x14ac:dyDescent="0.35">
      <c r="A1999" s="90"/>
    </row>
    <row r="2000" spans="1:1" x14ac:dyDescent="0.35">
      <c r="A2000" s="90"/>
    </row>
    <row r="2001" spans="1:1" x14ac:dyDescent="0.35">
      <c r="A2001" s="90"/>
    </row>
    <row r="2002" spans="1:1" x14ac:dyDescent="0.35">
      <c r="A2002" s="90"/>
    </row>
    <row r="2003" spans="1:1" x14ac:dyDescent="0.35">
      <c r="A2003" s="90"/>
    </row>
    <row r="2004" spans="1:1" x14ac:dyDescent="0.35">
      <c r="A2004" s="90"/>
    </row>
    <row r="2005" spans="1:1" x14ac:dyDescent="0.35">
      <c r="A2005" s="90"/>
    </row>
    <row r="2006" spans="1:1" x14ac:dyDescent="0.35">
      <c r="A2006" s="90"/>
    </row>
    <row r="2007" spans="1:1" x14ac:dyDescent="0.35">
      <c r="A2007" s="90"/>
    </row>
    <row r="2008" spans="1:1" x14ac:dyDescent="0.35">
      <c r="A2008" s="90"/>
    </row>
    <row r="2009" spans="1:1" x14ac:dyDescent="0.35">
      <c r="A2009" s="90"/>
    </row>
    <row r="2010" spans="1:1" x14ac:dyDescent="0.35">
      <c r="A2010" s="90"/>
    </row>
    <row r="2011" spans="1:1" x14ac:dyDescent="0.35">
      <c r="A2011" s="90"/>
    </row>
    <row r="2012" spans="1:1" x14ac:dyDescent="0.35">
      <c r="A2012" s="90"/>
    </row>
    <row r="2013" spans="1:1" x14ac:dyDescent="0.35">
      <c r="A2013" s="90"/>
    </row>
    <row r="2014" spans="1:1" x14ac:dyDescent="0.35">
      <c r="A2014" s="90"/>
    </row>
    <row r="2015" spans="1:1" x14ac:dyDescent="0.35">
      <c r="A2015" s="90"/>
    </row>
    <row r="2016" spans="1:1" x14ac:dyDescent="0.35">
      <c r="A2016" s="90"/>
    </row>
    <row r="2017" spans="1:1" x14ac:dyDescent="0.35">
      <c r="A2017" s="90"/>
    </row>
    <row r="2018" spans="1:1" x14ac:dyDescent="0.35">
      <c r="A2018" s="90"/>
    </row>
    <row r="2019" spans="1:1" x14ac:dyDescent="0.35">
      <c r="A2019" s="90"/>
    </row>
    <row r="2020" spans="1:1" x14ac:dyDescent="0.35">
      <c r="A2020" s="90"/>
    </row>
    <row r="2021" spans="1:1" x14ac:dyDescent="0.35">
      <c r="A2021" s="90"/>
    </row>
    <row r="2022" spans="1:1" x14ac:dyDescent="0.35">
      <c r="A2022" s="90"/>
    </row>
    <row r="2023" spans="1:1" x14ac:dyDescent="0.35">
      <c r="A2023" s="90"/>
    </row>
    <row r="2024" spans="1:1" x14ac:dyDescent="0.35">
      <c r="A2024" s="90"/>
    </row>
    <row r="2025" spans="1:1" x14ac:dyDescent="0.35">
      <c r="A2025" s="90"/>
    </row>
    <row r="2026" spans="1:1" x14ac:dyDescent="0.35">
      <c r="A2026" s="90"/>
    </row>
    <row r="2027" spans="1:1" x14ac:dyDescent="0.35">
      <c r="A2027" s="90"/>
    </row>
    <row r="2028" spans="1:1" x14ac:dyDescent="0.35">
      <c r="A2028" s="90"/>
    </row>
    <row r="2029" spans="1:1" x14ac:dyDescent="0.35">
      <c r="A2029" s="90"/>
    </row>
    <row r="2030" spans="1:1" x14ac:dyDescent="0.35">
      <c r="A2030" s="90"/>
    </row>
    <row r="2031" spans="1:1" x14ac:dyDescent="0.35">
      <c r="A2031" s="90"/>
    </row>
    <row r="2032" spans="1:1" x14ac:dyDescent="0.35">
      <c r="A2032" s="90"/>
    </row>
    <row r="2033" spans="1:1" x14ac:dyDescent="0.35">
      <c r="A2033" s="90"/>
    </row>
    <row r="2034" spans="1:1" x14ac:dyDescent="0.35">
      <c r="A2034" s="90"/>
    </row>
    <row r="2035" spans="1:1" x14ac:dyDescent="0.35">
      <c r="A2035" s="90"/>
    </row>
    <row r="2036" spans="1:1" x14ac:dyDescent="0.35">
      <c r="A2036" s="90"/>
    </row>
    <row r="2037" spans="1:1" x14ac:dyDescent="0.35">
      <c r="A2037" s="90"/>
    </row>
    <row r="2038" spans="1:1" x14ac:dyDescent="0.35">
      <c r="A2038" s="90"/>
    </row>
    <row r="2039" spans="1:1" x14ac:dyDescent="0.35">
      <c r="A2039" s="90"/>
    </row>
    <row r="2040" spans="1:1" x14ac:dyDescent="0.35">
      <c r="A2040" s="90"/>
    </row>
    <row r="2041" spans="1:1" x14ac:dyDescent="0.35">
      <c r="A2041" s="90"/>
    </row>
    <row r="2042" spans="1:1" x14ac:dyDescent="0.35">
      <c r="A2042" s="90"/>
    </row>
    <row r="2043" spans="1:1" x14ac:dyDescent="0.35">
      <c r="A2043" s="90"/>
    </row>
    <row r="2044" spans="1:1" x14ac:dyDescent="0.35">
      <c r="A2044" s="90"/>
    </row>
    <row r="2045" spans="1:1" x14ac:dyDescent="0.35">
      <c r="A2045" s="90"/>
    </row>
    <row r="2046" spans="1:1" x14ac:dyDescent="0.35">
      <c r="A2046" s="90"/>
    </row>
    <row r="2047" spans="1:1" x14ac:dyDescent="0.35">
      <c r="A2047" s="90"/>
    </row>
    <row r="2048" spans="1:1" x14ac:dyDescent="0.35">
      <c r="A2048" s="90"/>
    </row>
    <row r="2049" spans="1:1" x14ac:dyDescent="0.35">
      <c r="A2049" s="90"/>
    </row>
    <row r="2050" spans="1:1" x14ac:dyDescent="0.35">
      <c r="A2050" s="90"/>
    </row>
    <row r="2051" spans="1:1" x14ac:dyDescent="0.35">
      <c r="A2051" s="90"/>
    </row>
    <row r="2052" spans="1:1" x14ac:dyDescent="0.35">
      <c r="A2052" s="90"/>
    </row>
    <row r="2053" spans="1:1" x14ac:dyDescent="0.35">
      <c r="A2053" s="90"/>
    </row>
    <row r="2054" spans="1:1" x14ac:dyDescent="0.35">
      <c r="A2054" s="90"/>
    </row>
    <row r="2055" spans="1:1" x14ac:dyDescent="0.35">
      <c r="A2055" s="90"/>
    </row>
    <row r="2056" spans="1:1" x14ac:dyDescent="0.35">
      <c r="A2056" s="90"/>
    </row>
    <row r="2057" spans="1:1" x14ac:dyDescent="0.35">
      <c r="A2057" s="90"/>
    </row>
    <row r="2058" spans="1:1" x14ac:dyDescent="0.35">
      <c r="A2058" s="90"/>
    </row>
    <row r="2059" spans="1:1" x14ac:dyDescent="0.35">
      <c r="A2059" s="90"/>
    </row>
    <row r="2060" spans="1:1" x14ac:dyDescent="0.35">
      <c r="A2060" s="90"/>
    </row>
    <row r="2061" spans="1:1" x14ac:dyDescent="0.35">
      <c r="A2061" s="90"/>
    </row>
    <row r="2062" spans="1:1" x14ac:dyDescent="0.35">
      <c r="A2062" s="90"/>
    </row>
    <row r="2063" spans="1:1" x14ac:dyDescent="0.35">
      <c r="A2063" s="90"/>
    </row>
    <row r="2064" spans="1:1" x14ac:dyDescent="0.35">
      <c r="A2064" s="90"/>
    </row>
    <row r="2065" spans="1:1" x14ac:dyDescent="0.35">
      <c r="A2065" s="90"/>
    </row>
    <row r="2066" spans="1:1" x14ac:dyDescent="0.35">
      <c r="A2066" s="90"/>
    </row>
    <row r="2067" spans="1:1" x14ac:dyDescent="0.35">
      <c r="A2067" s="90"/>
    </row>
    <row r="2068" spans="1:1" x14ac:dyDescent="0.35">
      <c r="A2068" s="90"/>
    </row>
    <row r="2069" spans="1:1" x14ac:dyDescent="0.35">
      <c r="A2069" s="90"/>
    </row>
    <row r="2070" spans="1:1" x14ac:dyDescent="0.35">
      <c r="A2070" s="90"/>
    </row>
    <row r="2071" spans="1:1" x14ac:dyDescent="0.35">
      <c r="A2071" s="90"/>
    </row>
    <row r="2072" spans="1:1" x14ac:dyDescent="0.35">
      <c r="A2072" s="90"/>
    </row>
    <row r="2073" spans="1:1" x14ac:dyDescent="0.35">
      <c r="A2073" s="90"/>
    </row>
    <row r="2074" spans="1:1" x14ac:dyDescent="0.35">
      <c r="A2074" s="90"/>
    </row>
    <row r="2075" spans="1:1" x14ac:dyDescent="0.35">
      <c r="A2075" s="90"/>
    </row>
    <row r="2076" spans="1:1" x14ac:dyDescent="0.35">
      <c r="A2076" s="90"/>
    </row>
    <row r="2077" spans="1:1" x14ac:dyDescent="0.35">
      <c r="A2077" s="90"/>
    </row>
    <row r="2078" spans="1:1" x14ac:dyDescent="0.35">
      <c r="A2078" s="90"/>
    </row>
    <row r="2079" spans="1:1" x14ac:dyDescent="0.35">
      <c r="A2079" s="90"/>
    </row>
    <row r="2080" spans="1:1" x14ac:dyDescent="0.35">
      <c r="A2080" s="90"/>
    </row>
    <row r="2081" spans="1:1" x14ac:dyDescent="0.35">
      <c r="A2081" s="90"/>
    </row>
    <row r="2082" spans="1:1" x14ac:dyDescent="0.35">
      <c r="A2082" s="90"/>
    </row>
    <row r="2083" spans="1:1" x14ac:dyDescent="0.35">
      <c r="A2083" s="90"/>
    </row>
    <row r="2084" spans="1:1" x14ac:dyDescent="0.35">
      <c r="A2084" s="90"/>
    </row>
    <row r="2085" spans="1:1" x14ac:dyDescent="0.35">
      <c r="A2085" s="90"/>
    </row>
    <row r="2086" spans="1:1" x14ac:dyDescent="0.35">
      <c r="A2086" s="90"/>
    </row>
    <row r="2087" spans="1:1" x14ac:dyDescent="0.35">
      <c r="A2087" s="90"/>
    </row>
    <row r="2088" spans="1:1" x14ac:dyDescent="0.35">
      <c r="A2088" s="90"/>
    </row>
    <row r="2089" spans="1:1" x14ac:dyDescent="0.35">
      <c r="A2089" s="90"/>
    </row>
    <row r="2090" spans="1:1" x14ac:dyDescent="0.35">
      <c r="A2090" s="90"/>
    </row>
    <row r="2091" spans="1:1" x14ac:dyDescent="0.35">
      <c r="A2091" s="90"/>
    </row>
    <row r="2092" spans="1:1" x14ac:dyDescent="0.35">
      <c r="A2092" s="90"/>
    </row>
    <row r="2093" spans="1:1" x14ac:dyDescent="0.35">
      <c r="A2093" s="90"/>
    </row>
    <row r="2094" spans="1:1" x14ac:dyDescent="0.35">
      <c r="A2094" s="90"/>
    </row>
    <row r="2095" spans="1:1" x14ac:dyDescent="0.35">
      <c r="A2095" s="90"/>
    </row>
    <row r="2096" spans="1:1" x14ac:dyDescent="0.35">
      <c r="A2096" s="90"/>
    </row>
    <row r="2097" spans="1:1" x14ac:dyDescent="0.35">
      <c r="A2097" s="90"/>
    </row>
    <row r="2098" spans="1:1" x14ac:dyDescent="0.35">
      <c r="A2098" s="90"/>
    </row>
    <row r="2099" spans="1:1" x14ac:dyDescent="0.35">
      <c r="A2099" s="90"/>
    </row>
    <row r="2100" spans="1:1" x14ac:dyDescent="0.35">
      <c r="A2100" s="90"/>
    </row>
    <row r="2101" spans="1:1" x14ac:dyDescent="0.35">
      <c r="A2101" s="90"/>
    </row>
    <row r="2102" spans="1:1" x14ac:dyDescent="0.35">
      <c r="A2102" s="90"/>
    </row>
    <row r="2103" spans="1:1" x14ac:dyDescent="0.35">
      <c r="A2103" s="90"/>
    </row>
    <row r="2104" spans="1:1" x14ac:dyDescent="0.35">
      <c r="A2104" s="90"/>
    </row>
    <row r="2105" spans="1:1" x14ac:dyDescent="0.35">
      <c r="A2105" s="90"/>
    </row>
    <row r="2106" spans="1:1" x14ac:dyDescent="0.35">
      <c r="A2106" s="90"/>
    </row>
    <row r="2107" spans="1:1" x14ac:dyDescent="0.35">
      <c r="A2107" s="90"/>
    </row>
    <row r="2108" spans="1:1" x14ac:dyDescent="0.35">
      <c r="A2108" s="90"/>
    </row>
    <row r="2109" spans="1:1" x14ac:dyDescent="0.35">
      <c r="A2109" s="90"/>
    </row>
    <row r="2110" spans="1:1" x14ac:dyDescent="0.35">
      <c r="A2110" s="90"/>
    </row>
    <row r="2111" spans="1:1" x14ac:dyDescent="0.35">
      <c r="A2111" s="90"/>
    </row>
    <row r="2112" spans="1:1" x14ac:dyDescent="0.35">
      <c r="A2112" s="90"/>
    </row>
    <row r="2113" spans="1:1" x14ac:dyDescent="0.35">
      <c r="A2113" s="90"/>
    </row>
    <row r="2114" spans="1:1" x14ac:dyDescent="0.35">
      <c r="A2114" s="90"/>
    </row>
    <row r="2115" spans="1:1" x14ac:dyDescent="0.35">
      <c r="A2115" s="90"/>
    </row>
    <row r="2116" spans="1:1" x14ac:dyDescent="0.35">
      <c r="A2116" s="90"/>
    </row>
    <row r="2117" spans="1:1" x14ac:dyDescent="0.35">
      <c r="A2117" s="90"/>
    </row>
    <row r="2118" spans="1:1" x14ac:dyDescent="0.35">
      <c r="A2118" s="90"/>
    </row>
    <row r="2119" spans="1:1" x14ac:dyDescent="0.35">
      <c r="A2119" s="90"/>
    </row>
    <row r="2120" spans="1:1" x14ac:dyDescent="0.35">
      <c r="A2120" s="90"/>
    </row>
    <row r="2121" spans="1:1" x14ac:dyDescent="0.35">
      <c r="A2121" s="90"/>
    </row>
    <row r="2122" spans="1:1" x14ac:dyDescent="0.35">
      <c r="A2122" s="90"/>
    </row>
    <row r="2123" spans="1:1" x14ac:dyDescent="0.35">
      <c r="A2123" s="90"/>
    </row>
    <row r="2124" spans="1:1" x14ac:dyDescent="0.35">
      <c r="A2124" s="90"/>
    </row>
    <row r="2125" spans="1:1" x14ac:dyDescent="0.35">
      <c r="A2125" s="90"/>
    </row>
    <row r="2126" spans="1:1" x14ac:dyDescent="0.35">
      <c r="A2126" s="90"/>
    </row>
    <row r="2127" spans="1:1" x14ac:dyDescent="0.35">
      <c r="A2127" s="90"/>
    </row>
    <row r="2128" spans="1:1" x14ac:dyDescent="0.35">
      <c r="A2128" s="90"/>
    </row>
    <row r="2129" spans="1:1" x14ac:dyDescent="0.35">
      <c r="A2129" s="90"/>
    </row>
    <row r="2130" spans="1:1" x14ac:dyDescent="0.35">
      <c r="A2130" s="90"/>
    </row>
    <row r="2131" spans="1:1" x14ac:dyDescent="0.35">
      <c r="A2131" s="90"/>
    </row>
    <row r="2132" spans="1:1" x14ac:dyDescent="0.35">
      <c r="A2132" s="90"/>
    </row>
    <row r="2133" spans="1:1" x14ac:dyDescent="0.35">
      <c r="A2133" s="90"/>
    </row>
    <row r="2134" spans="1:1" x14ac:dyDescent="0.35">
      <c r="A2134" s="90"/>
    </row>
    <row r="2135" spans="1:1" x14ac:dyDescent="0.35">
      <c r="A2135" s="90"/>
    </row>
    <row r="2136" spans="1:1" x14ac:dyDescent="0.35">
      <c r="A2136" s="90"/>
    </row>
    <row r="2137" spans="1:1" x14ac:dyDescent="0.35">
      <c r="A2137" s="90"/>
    </row>
    <row r="2138" spans="1:1" x14ac:dyDescent="0.35">
      <c r="A2138" s="90"/>
    </row>
    <row r="2139" spans="1:1" x14ac:dyDescent="0.35">
      <c r="A2139" s="90"/>
    </row>
    <row r="2140" spans="1:1" x14ac:dyDescent="0.35">
      <c r="A2140" s="90"/>
    </row>
    <row r="2141" spans="1:1" x14ac:dyDescent="0.35">
      <c r="A2141" s="90"/>
    </row>
    <row r="2142" spans="1:1" x14ac:dyDescent="0.35">
      <c r="A2142" s="90"/>
    </row>
    <row r="2143" spans="1:1" x14ac:dyDescent="0.35">
      <c r="A2143" s="90"/>
    </row>
    <row r="2144" spans="1:1" x14ac:dyDescent="0.35">
      <c r="A2144" s="90"/>
    </row>
    <row r="2145" spans="1:1" x14ac:dyDescent="0.35">
      <c r="A2145" s="90"/>
    </row>
    <row r="2146" spans="1:1" x14ac:dyDescent="0.35">
      <c r="A2146" s="90"/>
    </row>
    <row r="2147" spans="1:1" x14ac:dyDescent="0.35">
      <c r="A2147" s="90"/>
    </row>
    <row r="2148" spans="1:1" x14ac:dyDescent="0.35">
      <c r="A2148" s="90"/>
    </row>
    <row r="2149" spans="1:1" x14ac:dyDescent="0.35">
      <c r="A2149" s="90"/>
    </row>
    <row r="2150" spans="1:1" x14ac:dyDescent="0.35">
      <c r="A2150" s="90"/>
    </row>
    <row r="2151" spans="1:1" x14ac:dyDescent="0.35">
      <c r="A2151" s="90"/>
    </row>
    <row r="2152" spans="1:1" x14ac:dyDescent="0.35">
      <c r="A2152" s="90"/>
    </row>
    <row r="2153" spans="1:1" x14ac:dyDescent="0.35">
      <c r="A2153" s="90"/>
    </row>
    <row r="2154" spans="1:1" x14ac:dyDescent="0.35">
      <c r="A2154" s="90"/>
    </row>
    <row r="2155" spans="1:1" x14ac:dyDescent="0.35">
      <c r="A2155" s="90"/>
    </row>
    <row r="2156" spans="1:1" x14ac:dyDescent="0.35">
      <c r="A2156" s="90"/>
    </row>
    <row r="2157" spans="1:1" x14ac:dyDescent="0.35">
      <c r="A2157" s="90"/>
    </row>
    <row r="2158" spans="1:1" x14ac:dyDescent="0.35">
      <c r="A2158" s="90"/>
    </row>
    <row r="2159" spans="1:1" x14ac:dyDescent="0.35">
      <c r="A2159" s="90"/>
    </row>
    <row r="2160" spans="1:1" x14ac:dyDescent="0.35">
      <c r="A2160" s="90"/>
    </row>
    <row r="2161" spans="1:1" x14ac:dyDescent="0.35">
      <c r="A2161" s="90"/>
    </row>
    <row r="2162" spans="1:1" x14ac:dyDescent="0.35">
      <c r="A2162" s="90"/>
    </row>
    <row r="2163" spans="1:1" x14ac:dyDescent="0.35">
      <c r="A2163" s="90"/>
    </row>
    <row r="2164" spans="1:1" x14ac:dyDescent="0.35">
      <c r="A2164" s="90"/>
    </row>
    <row r="2165" spans="1:1" x14ac:dyDescent="0.35">
      <c r="A2165" s="90"/>
    </row>
    <row r="2166" spans="1:1" x14ac:dyDescent="0.35">
      <c r="A2166" s="90"/>
    </row>
    <row r="2167" spans="1:1" x14ac:dyDescent="0.35">
      <c r="A2167" s="90"/>
    </row>
    <row r="2168" spans="1:1" x14ac:dyDescent="0.35">
      <c r="A2168" s="90"/>
    </row>
    <row r="2169" spans="1:1" x14ac:dyDescent="0.35">
      <c r="A2169" s="90"/>
    </row>
    <row r="2170" spans="1:1" x14ac:dyDescent="0.35">
      <c r="A2170" s="90"/>
    </row>
    <row r="2171" spans="1:1" x14ac:dyDescent="0.35">
      <c r="A2171" s="90"/>
    </row>
    <row r="2172" spans="1:1" x14ac:dyDescent="0.35">
      <c r="A2172" s="90"/>
    </row>
    <row r="2173" spans="1:1" x14ac:dyDescent="0.35">
      <c r="A2173" s="90"/>
    </row>
    <row r="2174" spans="1:1" x14ac:dyDescent="0.35">
      <c r="A2174" s="90"/>
    </row>
    <row r="2175" spans="1:1" x14ac:dyDescent="0.35">
      <c r="A2175" s="90"/>
    </row>
    <row r="2176" spans="1:1" x14ac:dyDescent="0.35">
      <c r="A2176" s="90"/>
    </row>
    <row r="2177" spans="1:1" x14ac:dyDescent="0.35">
      <c r="A2177" s="90"/>
    </row>
    <row r="2178" spans="1:1" x14ac:dyDescent="0.35">
      <c r="A2178" s="90"/>
    </row>
    <row r="2179" spans="1:1" x14ac:dyDescent="0.35">
      <c r="A2179" s="90"/>
    </row>
    <row r="2180" spans="1:1" x14ac:dyDescent="0.35">
      <c r="A2180" s="90"/>
    </row>
    <row r="2181" spans="1:1" x14ac:dyDescent="0.35">
      <c r="A2181" s="90"/>
    </row>
    <row r="2182" spans="1:1" x14ac:dyDescent="0.35">
      <c r="A2182" s="90"/>
    </row>
    <row r="2183" spans="1:1" x14ac:dyDescent="0.35">
      <c r="A2183" s="90"/>
    </row>
    <row r="2184" spans="1:1" x14ac:dyDescent="0.35">
      <c r="A2184" s="90"/>
    </row>
    <row r="2185" spans="1:1" x14ac:dyDescent="0.35">
      <c r="A2185" s="90"/>
    </row>
    <row r="2186" spans="1:1" x14ac:dyDescent="0.35">
      <c r="A2186" s="90"/>
    </row>
    <row r="2187" spans="1:1" x14ac:dyDescent="0.35">
      <c r="A2187" s="90"/>
    </row>
    <row r="2188" spans="1:1" x14ac:dyDescent="0.35">
      <c r="A2188" s="90"/>
    </row>
    <row r="2189" spans="1:1" x14ac:dyDescent="0.35">
      <c r="A2189" s="90"/>
    </row>
    <row r="2190" spans="1:1" x14ac:dyDescent="0.35">
      <c r="A2190" s="90"/>
    </row>
    <row r="2191" spans="1:1" x14ac:dyDescent="0.35">
      <c r="A2191" s="90"/>
    </row>
    <row r="2192" spans="1:1" x14ac:dyDescent="0.35">
      <c r="A2192" s="90"/>
    </row>
    <row r="2193" spans="1:1" x14ac:dyDescent="0.35">
      <c r="A2193" s="90"/>
    </row>
    <row r="2194" spans="1:1" x14ac:dyDescent="0.35">
      <c r="A2194" s="90"/>
    </row>
    <row r="2195" spans="1:1" x14ac:dyDescent="0.35">
      <c r="A2195" s="90"/>
    </row>
    <row r="2196" spans="1:1" x14ac:dyDescent="0.35">
      <c r="A2196" s="90"/>
    </row>
    <row r="2197" spans="1:1" x14ac:dyDescent="0.35">
      <c r="A2197" s="90"/>
    </row>
    <row r="2198" spans="1:1" x14ac:dyDescent="0.35">
      <c r="A2198" s="90"/>
    </row>
    <row r="2199" spans="1:1" x14ac:dyDescent="0.35">
      <c r="A2199" s="90"/>
    </row>
    <row r="2200" spans="1:1" x14ac:dyDescent="0.35">
      <c r="A2200" s="90"/>
    </row>
    <row r="2201" spans="1:1" x14ac:dyDescent="0.35">
      <c r="A2201" s="90"/>
    </row>
    <row r="2202" spans="1:1" x14ac:dyDescent="0.35">
      <c r="A2202" s="90"/>
    </row>
    <row r="2203" spans="1:1" x14ac:dyDescent="0.35">
      <c r="A2203" s="90"/>
    </row>
    <row r="2204" spans="1:1" x14ac:dyDescent="0.35">
      <c r="A2204" s="90"/>
    </row>
    <row r="2205" spans="1:1" x14ac:dyDescent="0.35">
      <c r="A2205" s="90"/>
    </row>
    <row r="2206" spans="1:1" x14ac:dyDescent="0.35">
      <c r="A2206" s="90"/>
    </row>
    <row r="2207" spans="1:1" x14ac:dyDescent="0.35">
      <c r="A2207" s="90"/>
    </row>
    <row r="2208" spans="1:1" x14ac:dyDescent="0.35">
      <c r="A2208" s="90"/>
    </row>
    <row r="2209" spans="1:1" x14ac:dyDescent="0.35">
      <c r="A2209" s="90"/>
    </row>
    <row r="2210" spans="1:1" x14ac:dyDescent="0.35">
      <c r="A2210" s="90"/>
    </row>
    <row r="2211" spans="1:1" x14ac:dyDescent="0.35">
      <c r="A2211" s="90"/>
    </row>
    <row r="2212" spans="1:1" x14ac:dyDescent="0.35">
      <c r="A2212" s="90"/>
    </row>
    <row r="2213" spans="1:1" x14ac:dyDescent="0.35">
      <c r="A2213" s="90"/>
    </row>
    <row r="2214" spans="1:1" x14ac:dyDescent="0.35">
      <c r="A2214" s="90"/>
    </row>
    <row r="2215" spans="1:1" x14ac:dyDescent="0.35">
      <c r="A2215" s="90"/>
    </row>
    <row r="2216" spans="1:1" x14ac:dyDescent="0.35">
      <c r="A2216" s="90"/>
    </row>
    <row r="2217" spans="1:1" x14ac:dyDescent="0.35">
      <c r="A2217" s="90"/>
    </row>
    <row r="2218" spans="1:1" x14ac:dyDescent="0.35">
      <c r="A2218" s="90"/>
    </row>
    <row r="2219" spans="1:1" x14ac:dyDescent="0.35">
      <c r="A2219" s="90"/>
    </row>
    <row r="2220" spans="1:1" x14ac:dyDescent="0.35">
      <c r="A2220" s="90"/>
    </row>
    <row r="2221" spans="1:1" x14ac:dyDescent="0.35">
      <c r="A2221" s="90"/>
    </row>
    <row r="2222" spans="1:1" x14ac:dyDescent="0.35">
      <c r="A2222" s="90"/>
    </row>
    <row r="2223" spans="1:1" x14ac:dyDescent="0.35">
      <c r="A2223" s="90"/>
    </row>
    <row r="2224" spans="1:1" x14ac:dyDescent="0.35">
      <c r="A2224" s="90"/>
    </row>
    <row r="2225" spans="1:1" x14ac:dyDescent="0.35">
      <c r="A2225" s="90"/>
    </row>
    <row r="2226" spans="1:1" x14ac:dyDescent="0.35">
      <c r="A2226" s="90"/>
    </row>
    <row r="2227" spans="1:1" x14ac:dyDescent="0.35">
      <c r="A2227" s="90"/>
    </row>
    <row r="2228" spans="1:1" x14ac:dyDescent="0.35">
      <c r="A2228" s="90"/>
    </row>
    <row r="2229" spans="1:1" x14ac:dyDescent="0.35">
      <c r="A2229" s="90"/>
    </row>
    <row r="2230" spans="1:1" x14ac:dyDescent="0.35">
      <c r="A2230" s="90"/>
    </row>
    <row r="2231" spans="1:1" x14ac:dyDescent="0.35">
      <c r="A2231" s="90"/>
    </row>
    <row r="2232" spans="1:1" x14ac:dyDescent="0.35">
      <c r="A2232" s="90"/>
    </row>
    <row r="2233" spans="1:1" x14ac:dyDescent="0.35">
      <c r="A2233" s="90"/>
    </row>
    <row r="2234" spans="1:1" x14ac:dyDescent="0.35">
      <c r="A2234" s="90"/>
    </row>
    <row r="2235" spans="1:1" x14ac:dyDescent="0.35">
      <c r="A2235" s="90"/>
    </row>
    <row r="2236" spans="1:1" x14ac:dyDescent="0.35">
      <c r="A2236" s="90"/>
    </row>
    <row r="2237" spans="1:1" x14ac:dyDescent="0.35">
      <c r="A2237" s="90"/>
    </row>
    <row r="2238" spans="1:1" x14ac:dyDescent="0.35">
      <c r="A2238" s="90"/>
    </row>
    <row r="2239" spans="1:1" x14ac:dyDescent="0.35">
      <c r="A2239" s="90"/>
    </row>
    <row r="2240" spans="1:1" x14ac:dyDescent="0.35">
      <c r="A2240" s="90"/>
    </row>
    <row r="2241" spans="1:1" x14ac:dyDescent="0.35">
      <c r="A2241" s="90"/>
    </row>
    <row r="2242" spans="1:1" x14ac:dyDescent="0.35">
      <c r="A2242" s="90"/>
    </row>
    <row r="2243" spans="1:1" x14ac:dyDescent="0.35">
      <c r="A2243" s="90"/>
    </row>
    <row r="2244" spans="1:1" x14ac:dyDescent="0.35">
      <c r="A2244" s="90"/>
    </row>
    <row r="2245" spans="1:1" x14ac:dyDescent="0.35">
      <c r="A2245" s="90"/>
    </row>
    <row r="2246" spans="1:1" x14ac:dyDescent="0.35">
      <c r="A2246" s="90"/>
    </row>
    <row r="2247" spans="1:1" x14ac:dyDescent="0.35">
      <c r="A2247" s="90"/>
    </row>
    <row r="2248" spans="1:1" x14ac:dyDescent="0.35">
      <c r="A2248" s="90"/>
    </row>
    <row r="2249" spans="1:1" x14ac:dyDescent="0.35">
      <c r="A2249" s="90"/>
    </row>
    <row r="2250" spans="1:1" x14ac:dyDescent="0.35">
      <c r="A2250" s="90"/>
    </row>
    <row r="2251" spans="1:1" x14ac:dyDescent="0.35">
      <c r="A2251" s="90"/>
    </row>
    <row r="2252" spans="1:1" x14ac:dyDescent="0.35">
      <c r="A2252" s="90"/>
    </row>
    <row r="2253" spans="1:1" x14ac:dyDescent="0.35">
      <c r="A2253" s="90"/>
    </row>
    <row r="2254" spans="1:1" x14ac:dyDescent="0.35">
      <c r="A2254" s="90"/>
    </row>
    <row r="2255" spans="1:1" x14ac:dyDescent="0.35">
      <c r="A2255" s="90"/>
    </row>
    <row r="2256" spans="1:1" x14ac:dyDescent="0.35">
      <c r="A2256" s="90"/>
    </row>
    <row r="2257" spans="1:1" x14ac:dyDescent="0.35">
      <c r="A2257" s="90"/>
    </row>
    <row r="2258" spans="1:1" x14ac:dyDescent="0.35">
      <c r="A2258" s="90"/>
    </row>
    <row r="2259" spans="1:1" x14ac:dyDescent="0.35">
      <c r="A2259" s="90"/>
    </row>
    <row r="2260" spans="1:1" x14ac:dyDescent="0.35">
      <c r="A2260" s="90"/>
    </row>
    <row r="2261" spans="1:1" x14ac:dyDescent="0.35">
      <c r="A2261" s="90"/>
    </row>
    <row r="2262" spans="1:1" x14ac:dyDescent="0.35">
      <c r="A2262" s="90"/>
    </row>
    <row r="2263" spans="1:1" x14ac:dyDescent="0.35">
      <c r="A2263" s="90"/>
    </row>
    <row r="2264" spans="1:1" x14ac:dyDescent="0.35">
      <c r="A2264" s="90"/>
    </row>
    <row r="2265" spans="1:1" x14ac:dyDescent="0.35">
      <c r="A2265" s="90"/>
    </row>
    <row r="2266" spans="1:1" x14ac:dyDescent="0.35">
      <c r="A2266" s="90"/>
    </row>
    <row r="2267" spans="1:1" x14ac:dyDescent="0.35">
      <c r="A2267" s="90"/>
    </row>
    <row r="2268" spans="1:1" x14ac:dyDescent="0.35">
      <c r="A2268" s="90"/>
    </row>
    <row r="2269" spans="1:1" x14ac:dyDescent="0.35">
      <c r="A2269" s="90"/>
    </row>
    <row r="2270" spans="1:1" x14ac:dyDescent="0.35">
      <c r="A2270" s="90"/>
    </row>
    <row r="2271" spans="1:1" x14ac:dyDescent="0.35">
      <c r="A2271" s="90"/>
    </row>
    <row r="2272" spans="1:1" x14ac:dyDescent="0.35">
      <c r="A2272" s="90"/>
    </row>
    <row r="2273" spans="1:1" x14ac:dyDescent="0.35">
      <c r="A2273" s="90"/>
    </row>
    <row r="2274" spans="1:1" x14ac:dyDescent="0.35">
      <c r="A2274" s="90"/>
    </row>
    <row r="2275" spans="1:1" x14ac:dyDescent="0.35">
      <c r="A2275" s="90"/>
    </row>
    <row r="2276" spans="1:1" x14ac:dyDescent="0.35">
      <c r="A2276" s="90"/>
    </row>
    <row r="2277" spans="1:1" x14ac:dyDescent="0.35">
      <c r="A2277" s="90"/>
    </row>
    <row r="2278" spans="1:1" x14ac:dyDescent="0.35">
      <c r="A2278" s="90"/>
    </row>
    <row r="2279" spans="1:1" x14ac:dyDescent="0.35">
      <c r="A2279" s="90"/>
    </row>
    <row r="2280" spans="1:1" x14ac:dyDescent="0.35">
      <c r="A2280" s="90"/>
    </row>
    <row r="2281" spans="1:1" x14ac:dyDescent="0.35">
      <c r="A2281" s="90"/>
    </row>
    <row r="2282" spans="1:1" x14ac:dyDescent="0.35">
      <c r="A2282" s="90"/>
    </row>
    <row r="2283" spans="1:1" x14ac:dyDescent="0.35">
      <c r="A2283" s="90"/>
    </row>
    <row r="2284" spans="1:1" x14ac:dyDescent="0.35">
      <c r="A2284" s="90"/>
    </row>
    <row r="2285" spans="1:1" x14ac:dyDescent="0.35">
      <c r="A2285" s="90"/>
    </row>
    <row r="2286" spans="1:1" x14ac:dyDescent="0.35">
      <c r="A2286" s="90"/>
    </row>
    <row r="2287" spans="1:1" x14ac:dyDescent="0.35">
      <c r="A2287" s="90"/>
    </row>
    <row r="2288" spans="1:1" x14ac:dyDescent="0.35">
      <c r="A2288" s="90"/>
    </row>
    <row r="2289" spans="1:1" x14ac:dyDescent="0.35">
      <c r="A2289" s="90"/>
    </row>
    <row r="2290" spans="1:1" x14ac:dyDescent="0.35">
      <c r="A2290" s="90"/>
    </row>
    <row r="2291" spans="1:1" x14ac:dyDescent="0.35">
      <c r="A2291" s="90"/>
    </row>
    <row r="2292" spans="1:1" x14ac:dyDescent="0.35">
      <c r="A2292" s="90"/>
    </row>
    <row r="2293" spans="1:1" x14ac:dyDescent="0.35">
      <c r="A2293" s="90"/>
    </row>
    <row r="2294" spans="1:1" x14ac:dyDescent="0.35">
      <c r="A2294" s="90"/>
    </row>
    <row r="2295" spans="1:1" x14ac:dyDescent="0.35">
      <c r="A2295" s="90"/>
    </row>
    <row r="2296" spans="1:1" x14ac:dyDescent="0.35">
      <c r="A2296" s="90"/>
    </row>
    <row r="2297" spans="1:1" x14ac:dyDescent="0.35">
      <c r="A2297" s="90"/>
    </row>
    <row r="2298" spans="1:1" x14ac:dyDescent="0.35">
      <c r="A2298" s="90"/>
    </row>
    <row r="2299" spans="1:1" x14ac:dyDescent="0.35">
      <c r="A2299" s="90"/>
    </row>
    <row r="2300" spans="1:1" x14ac:dyDescent="0.35">
      <c r="A2300" s="90"/>
    </row>
    <row r="2301" spans="1:1" x14ac:dyDescent="0.35">
      <c r="A2301" s="90"/>
    </row>
    <row r="2302" spans="1:1" x14ac:dyDescent="0.35">
      <c r="A2302" s="90"/>
    </row>
    <row r="2303" spans="1:1" x14ac:dyDescent="0.35">
      <c r="A2303" s="90"/>
    </row>
    <row r="2304" spans="1:1" x14ac:dyDescent="0.35">
      <c r="A2304" s="90"/>
    </row>
    <row r="2305" spans="1:1" x14ac:dyDescent="0.35">
      <c r="A2305" s="90"/>
    </row>
    <row r="2306" spans="1:1" x14ac:dyDescent="0.35">
      <c r="A2306" s="90"/>
    </row>
    <row r="2307" spans="1:1" x14ac:dyDescent="0.35">
      <c r="A2307" s="90"/>
    </row>
    <row r="2308" spans="1:1" x14ac:dyDescent="0.35">
      <c r="A2308" s="90"/>
    </row>
    <row r="2309" spans="1:1" x14ac:dyDescent="0.35">
      <c r="A2309" s="90"/>
    </row>
    <row r="2310" spans="1:1" x14ac:dyDescent="0.35">
      <c r="A2310" s="90"/>
    </row>
    <row r="2311" spans="1:1" x14ac:dyDescent="0.35">
      <c r="A2311" s="90"/>
    </row>
    <row r="2312" spans="1:1" x14ac:dyDescent="0.35">
      <c r="A2312" s="90"/>
    </row>
    <row r="2313" spans="1:1" x14ac:dyDescent="0.35">
      <c r="A2313" s="90"/>
    </row>
    <row r="2314" spans="1:1" x14ac:dyDescent="0.35">
      <c r="A2314" s="90"/>
    </row>
    <row r="2315" spans="1:1" x14ac:dyDescent="0.35">
      <c r="A2315" s="90"/>
    </row>
    <row r="2316" spans="1:1" x14ac:dyDescent="0.35">
      <c r="A2316" s="90"/>
    </row>
    <row r="2317" spans="1:1" x14ac:dyDescent="0.35">
      <c r="A2317" s="90"/>
    </row>
    <row r="2318" spans="1:1" x14ac:dyDescent="0.35">
      <c r="A2318" s="90"/>
    </row>
    <row r="2319" spans="1:1" x14ac:dyDescent="0.35">
      <c r="A2319" s="90"/>
    </row>
    <row r="2320" spans="1:1" x14ac:dyDescent="0.35">
      <c r="A2320" s="90"/>
    </row>
    <row r="2321" spans="1:1" x14ac:dyDescent="0.35">
      <c r="A2321" s="90"/>
    </row>
    <row r="2322" spans="1:1" x14ac:dyDescent="0.35">
      <c r="A2322" s="90"/>
    </row>
    <row r="2323" spans="1:1" x14ac:dyDescent="0.35">
      <c r="A2323" s="90"/>
    </row>
    <row r="2324" spans="1:1" x14ac:dyDescent="0.35">
      <c r="A2324" s="90"/>
    </row>
    <row r="2325" spans="1:1" x14ac:dyDescent="0.35">
      <c r="A2325" s="90"/>
    </row>
    <row r="2326" spans="1:1" x14ac:dyDescent="0.35">
      <c r="A2326" s="90"/>
    </row>
    <row r="2327" spans="1:1" x14ac:dyDescent="0.35">
      <c r="A2327" s="90"/>
    </row>
    <row r="2328" spans="1:1" x14ac:dyDescent="0.35">
      <c r="A2328" s="90"/>
    </row>
    <row r="2329" spans="1:1" x14ac:dyDescent="0.35">
      <c r="A2329" s="90"/>
    </row>
    <row r="2330" spans="1:1" x14ac:dyDescent="0.35">
      <c r="A2330" s="90"/>
    </row>
    <row r="2331" spans="1:1" x14ac:dyDescent="0.35">
      <c r="A2331" s="90"/>
    </row>
    <row r="2332" spans="1:1" x14ac:dyDescent="0.35">
      <c r="A2332" s="90"/>
    </row>
    <row r="2333" spans="1:1" x14ac:dyDescent="0.35">
      <c r="A2333" s="90"/>
    </row>
    <row r="2334" spans="1:1" x14ac:dyDescent="0.35">
      <c r="A2334" s="90"/>
    </row>
    <row r="2335" spans="1:1" x14ac:dyDescent="0.35">
      <c r="A2335" s="90"/>
    </row>
    <row r="2336" spans="1:1" x14ac:dyDescent="0.35">
      <c r="A2336" s="90"/>
    </row>
    <row r="2337" spans="1:1" x14ac:dyDescent="0.35">
      <c r="A2337" s="90"/>
    </row>
    <row r="2338" spans="1:1" x14ac:dyDescent="0.35">
      <c r="A2338" s="90"/>
    </row>
    <row r="2339" spans="1:1" x14ac:dyDescent="0.35">
      <c r="A2339" s="90"/>
    </row>
    <row r="2340" spans="1:1" x14ac:dyDescent="0.35">
      <c r="A2340" s="90"/>
    </row>
    <row r="2341" spans="1:1" x14ac:dyDescent="0.35">
      <c r="A2341" s="90"/>
    </row>
    <row r="2342" spans="1:1" x14ac:dyDescent="0.35">
      <c r="A2342" s="90"/>
    </row>
    <row r="2343" spans="1:1" x14ac:dyDescent="0.35">
      <c r="A2343" s="90"/>
    </row>
    <row r="2344" spans="1:1" x14ac:dyDescent="0.35">
      <c r="A2344" s="90"/>
    </row>
    <row r="2345" spans="1:1" x14ac:dyDescent="0.35">
      <c r="A2345" s="90"/>
    </row>
    <row r="2346" spans="1:1" x14ac:dyDescent="0.35">
      <c r="A2346" s="90"/>
    </row>
    <row r="2347" spans="1:1" x14ac:dyDescent="0.35">
      <c r="A2347" s="90"/>
    </row>
    <row r="2348" spans="1:1" x14ac:dyDescent="0.35">
      <c r="A2348" s="90"/>
    </row>
    <row r="2349" spans="1:1" x14ac:dyDescent="0.35">
      <c r="A2349" s="90"/>
    </row>
    <row r="2350" spans="1:1" x14ac:dyDescent="0.35">
      <c r="A2350" s="90"/>
    </row>
    <row r="2351" spans="1:1" x14ac:dyDescent="0.35">
      <c r="A2351" s="90"/>
    </row>
    <row r="2352" spans="1:1" x14ac:dyDescent="0.35">
      <c r="A2352" s="90"/>
    </row>
    <row r="2353" spans="1:1" x14ac:dyDescent="0.35">
      <c r="A2353" s="90"/>
    </row>
    <row r="2354" spans="1:1" x14ac:dyDescent="0.35">
      <c r="A2354" s="90"/>
    </row>
    <row r="2355" spans="1:1" x14ac:dyDescent="0.35">
      <c r="A2355" s="90"/>
    </row>
    <row r="2356" spans="1:1" x14ac:dyDescent="0.35">
      <c r="A2356" s="90"/>
    </row>
    <row r="2357" spans="1:1" x14ac:dyDescent="0.35">
      <c r="A2357" s="90"/>
    </row>
    <row r="2358" spans="1:1" x14ac:dyDescent="0.35">
      <c r="A2358" s="90"/>
    </row>
    <row r="2359" spans="1:1" x14ac:dyDescent="0.35">
      <c r="A2359" s="90"/>
    </row>
    <row r="2360" spans="1:1" x14ac:dyDescent="0.35">
      <c r="A2360" s="90"/>
    </row>
    <row r="2361" spans="1:1" x14ac:dyDescent="0.35">
      <c r="A2361" s="90"/>
    </row>
    <row r="2362" spans="1:1" x14ac:dyDescent="0.35">
      <c r="A2362" s="90"/>
    </row>
    <row r="2363" spans="1:1" x14ac:dyDescent="0.35">
      <c r="A2363" s="90"/>
    </row>
    <row r="2364" spans="1:1" x14ac:dyDescent="0.35">
      <c r="A2364" s="90"/>
    </row>
    <row r="2365" spans="1:1" x14ac:dyDescent="0.35">
      <c r="A2365" s="90"/>
    </row>
    <row r="2366" spans="1:1" x14ac:dyDescent="0.35">
      <c r="A2366" s="90"/>
    </row>
    <row r="2367" spans="1:1" x14ac:dyDescent="0.35">
      <c r="A2367" s="90"/>
    </row>
    <row r="2368" spans="1:1" x14ac:dyDescent="0.35">
      <c r="A2368" s="90"/>
    </row>
    <row r="2369" spans="1:1" x14ac:dyDescent="0.35">
      <c r="A2369" s="90"/>
    </row>
    <row r="2370" spans="1:1" x14ac:dyDescent="0.35">
      <c r="A2370" s="90"/>
    </row>
    <row r="2371" spans="1:1" x14ac:dyDescent="0.35">
      <c r="A2371" s="90"/>
    </row>
    <row r="2372" spans="1:1" x14ac:dyDescent="0.35">
      <c r="A2372" s="90"/>
    </row>
    <row r="2373" spans="1:1" x14ac:dyDescent="0.35">
      <c r="A2373" s="90"/>
    </row>
    <row r="2374" spans="1:1" x14ac:dyDescent="0.35">
      <c r="A2374" s="90"/>
    </row>
    <row r="2375" spans="1:1" x14ac:dyDescent="0.35">
      <c r="A2375" s="90"/>
    </row>
    <row r="2376" spans="1:1" x14ac:dyDescent="0.35">
      <c r="A2376" s="90"/>
    </row>
    <row r="2377" spans="1:1" x14ac:dyDescent="0.35">
      <c r="A2377" s="90"/>
    </row>
    <row r="2378" spans="1:1" x14ac:dyDescent="0.35">
      <c r="A2378" s="90"/>
    </row>
    <row r="2379" spans="1:1" x14ac:dyDescent="0.35">
      <c r="A2379" s="90"/>
    </row>
    <row r="2380" spans="1:1" x14ac:dyDescent="0.35">
      <c r="A2380" s="90"/>
    </row>
    <row r="2381" spans="1:1" x14ac:dyDescent="0.35">
      <c r="A2381" s="90"/>
    </row>
    <row r="2382" spans="1:1" x14ac:dyDescent="0.35">
      <c r="A2382" s="90"/>
    </row>
    <row r="2383" spans="1:1" x14ac:dyDescent="0.35">
      <c r="A2383" s="90"/>
    </row>
    <row r="2384" spans="1:1" x14ac:dyDescent="0.35">
      <c r="A2384" s="90"/>
    </row>
    <row r="2385" spans="1:1" x14ac:dyDescent="0.35">
      <c r="A2385" s="90"/>
    </row>
    <row r="2386" spans="1:1" x14ac:dyDescent="0.35">
      <c r="A2386" s="90"/>
    </row>
    <row r="2387" spans="1:1" x14ac:dyDescent="0.35">
      <c r="A2387" s="90"/>
    </row>
    <row r="2388" spans="1:1" x14ac:dyDescent="0.35">
      <c r="A2388" s="90"/>
    </row>
    <row r="2389" spans="1:1" x14ac:dyDescent="0.35">
      <c r="A2389" s="90"/>
    </row>
    <row r="2390" spans="1:1" x14ac:dyDescent="0.35">
      <c r="A2390" s="90"/>
    </row>
    <row r="2391" spans="1:1" x14ac:dyDescent="0.35">
      <c r="A2391" s="90"/>
    </row>
    <row r="2392" spans="1:1" x14ac:dyDescent="0.35">
      <c r="A2392" s="90"/>
    </row>
    <row r="2393" spans="1:1" x14ac:dyDescent="0.35">
      <c r="A2393" s="90"/>
    </row>
    <row r="2394" spans="1:1" x14ac:dyDescent="0.35">
      <c r="A2394" s="90"/>
    </row>
    <row r="2395" spans="1:1" x14ac:dyDescent="0.35">
      <c r="A2395" s="90"/>
    </row>
    <row r="2396" spans="1:1" x14ac:dyDescent="0.35">
      <c r="A2396" s="90"/>
    </row>
    <row r="2397" spans="1:1" x14ac:dyDescent="0.35">
      <c r="A2397" s="90"/>
    </row>
    <row r="2398" spans="1:1" x14ac:dyDescent="0.35">
      <c r="A2398" s="90"/>
    </row>
    <row r="2399" spans="1:1" x14ac:dyDescent="0.35">
      <c r="A2399" s="90"/>
    </row>
    <row r="2400" spans="1:1" x14ac:dyDescent="0.35">
      <c r="A2400" s="90"/>
    </row>
    <row r="2401" spans="1:1" x14ac:dyDescent="0.35">
      <c r="A2401" s="90"/>
    </row>
    <row r="2402" spans="1:1" x14ac:dyDescent="0.35">
      <c r="A2402" s="90"/>
    </row>
    <row r="2403" spans="1:1" x14ac:dyDescent="0.35">
      <c r="A2403" s="90"/>
    </row>
    <row r="2404" spans="1:1" x14ac:dyDescent="0.35">
      <c r="A2404" s="90"/>
    </row>
    <row r="2405" spans="1:1" x14ac:dyDescent="0.35">
      <c r="A2405" s="90"/>
    </row>
    <row r="2406" spans="1:1" x14ac:dyDescent="0.35">
      <c r="A2406" s="90"/>
    </row>
    <row r="2407" spans="1:1" x14ac:dyDescent="0.35">
      <c r="A2407" s="90"/>
    </row>
    <row r="2408" spans="1:1" x14ac:dyDescent="0.35">
      <c r="A2408" s="90"/>
    </row>
    <row r="2409" spans="1:1" x14ac:dyDescent="0.35">
      <c r="A2409" s="90"/>
    </row>
    <row r="2410" spans="1:1" x14ac:dyDescent="0.35">
      <c r="A2410" s="90"/>
    </row>
    <row r="2411" spans="1:1" x14ac:dyDescent="0.35">
      <c r="A2411" s="90"/>
    </row>
    <row r="2412" spans="1:1" x14ac:dyDescent="0.35">
      <c r="A2412" s="90"/>
    </row>
    <row r="2413" spans="1:1" x14ac:dyDescent="0.35">
      <c r="A2413" s="90"/>
    </row>
    <row r="2414" spans="1:1" x14ac:dyDescent="0.35">
      <c r="A2414" s="90"/>
    </row>
    <row r="2415" spans="1:1" x14ac:dyDescent="0.35">
      <c r="A2415" s="90"/>
    </row>
    <row r="2416" spans="1:1" x14ac:dyDescent="0.35">
      <c r="A2416" s="90"/>
    </row>
    <row r="2417" spans="1:1" x14ac:dyDescent="0.35">
      <c r="A2417" s="90"/>
    </row>
    <row r="2418" spans="1:1" x14ac:dyDescent="0.35">
      <c r="A2418" s="90"/>
    </row>
    <row r="2419" spans="1:1" x14ac:dyDescent="0.35">
      <c r="A2419" s="90"/>
    </row>
    <row r="2420" spans="1:1" x14ac:dyDescent="0.35">
      <c r="A2420" s="90"/>
    </row>
    <row r="2421" spans="1:1" x14ac:dyDescent="0.35">
      <c r="A2421" s="90"/>
    </row>
    <row r="2422" spans="1:1" x14ac:dyDescent="0.35">
      <c r="A2422" s="90"/>
    </row>
    <row r="2423" spans="1:1" x14ac:dyDescent="0.35">
      <c r="A2423" s="90"/>
    </row>
    <row r="2424" spans="1:1" x14ac:dyDescent="0.35">
      <c r="A2424" s="90"/>
    </row>
    <row r="2425" spans="1:1" x14ac:dyDescent="0.35">
      <c r="A2425" s="90"/>
    </row>
    <row r="2426" spans="1:1" x14ac:dyDescent="0.35">
      <c r="A2426" s="90"/>
    </row>
    <row r="2427" spans="1:1" x14ac:dyDescent="0.35">
      <c r="A2427" s="90"/>
    </row>
    <row r="2428" spans="1:1" x14ac:dyDescent="0.35">
      <c r="A2428" s="90"/>
    </row>
    <row r="2429" spans="1:1" x14ac:dyDescent="0.35">
      <c r="A2429" s="90"/>
    </row>
    <row r="2430" spans="1:1" x14ac:dyDescent="0.35">
      <c r="A2430" s="90"/>
    </row>
    <row r="2431" spans="1:1" x14ac:dyDescent="0.35">
      <c r="A2431" s="90"/>
    </row>
    <row r="2432" spans="1:1" x14ac:dyDescent="0.35">
      <c r="A2432" s="90"/>
    </row>
    <row r="2433" spans="1:1" x14ac:dyDescent="0.35">
      <c r="A2433" s="90"/>
    </row>
    <row r="2434" spans="1:1" x14ac:dyDescent="0.35">
      <c r="A2434" s="90"/>
    </row>
    <row r="2435" spans="1:1" x14ac:dyDescent="0.35">
      <c r="A2435" s="90"/>
    </row>
    <row r="2436" spans="1:1" x14ac:dyDescent="0.35">
      <c r="A2436" s="90"/>
    </row>
    <row r="2437" spans="1:1" x14ac:dyDescent="0.35">
      <c r="A2437" s="90"/>
    </row>
    <row r="2438" spans="1:1" x14ac:dyDescent="0.35">
      <c r="A2438" s="90"/>
    </row>
    <row r="2439" spans="1:1" x14ac:dyDescent="0.35">
      <c r="A2439" s="90"/>
    </row>
    <row r="2440" spans="1:1" x14ac:dyDescent="0.35">
      <c r="A2440" s="90"/>
    </row>
    <row r="2441" spans="1:1" x14ac:dyDescent="0.35">
      <c r="A2441" s="90"/>
    </row>
    <row r="2442" spans="1:1" x14ac:dyDescent="0.35">
      <c r="A2442" s="90"/>
    </row>
    <row r="2443" spans="1:1" x14ac:dyDescent="0.35">
      <c r="A2443" s="90"/>
    </row>
    <row r="2444" spans="1:1" x14ac:dyDescent="0.35">
      <c r="A2444" s="90"/>
    </row>
    <row r="2445" spans="1:1" x14ac:dyDescent="0.35">
      <c r="A2445" s="90"/>
    </row>
    <row r="2446" spans="1:1" x14ac:dyDescent="0.35">
      <c r="A2446" s="90"/>
    </row>
    <row r="2447" spans="1:1" x14ac:dyDescent="0.35">
      <c r="A2447" s="90"/>
    </row>
    <row r="2448" spans="1:1" x14ac:dyDescent="0.35">
      <c r="A2448" s="90"/>
    </row>
    <row r="2449" spans="1:1" x14ac:dyDescent="0.35">
      <c r="A2449" s="90"/>
    </row>
    <row r="2450" spans="1:1" x14ac:dyDescent="0.35">
      <c r="A2450" s="90"/>
    </row>
    <row r="2451" spans="1:1" x14ac:dyDescent="0.35">
      <c r="A2451" s="90"/>
    </row>
    <row r="2452" spans="1:1" x14ac:dyDescent="0.35">
      <c r="A2452" s="90"/>
    </row>
    <row r="2453" spans="1:1" x14ac:dyDescent="0.35">
      <c r="A2453" s="90"/>
    </row>
    <row r="2454" spans="1:1" x14ac:dyDescent="0.35">
      <c r="A2454" s="90"/>
    </row>
    <row r="2455" spans="1:1" x14ac:dyDescent="0.35">
      <c r="A2455" s="90"/>
    </row>
    <row r="2456" spans="1:1" x14ac:dyDescent="0.35">
      <c r="A2456" s="90"/>
    </row>
    <row r="2457" spans="1:1" x14ac:dyDescent="0.35">
      <c r="A2457" s="90"/>
    </row>
    <row r="2458" spans="1:1" x14ac:dyDescent="0.35">
      <c r="A2458" s="90"/>
    </row>
    <row r="2459" spans="1:1" x14ac:dyDescent="0.35">
      <c r="A2459" s="90"/>
    </row>
    <row r="2460" spans="1:1" x14ac:dyDescent="0.35">
      <c r="A2460" s="90"/>
    </row>
    <row r="2461" spans="1:1" x14ac:dyDescent="0.35">
      <c r="A2461" s="90"/>
    </row>
    <row r="2462" spans="1:1" x14ac:dyDescent="0.35">
      <c r="A2462" s="90"/>
    </row>
    <row r="2463" spans="1:1" x14ac:dyDescent="0.35">
      <c r="A2463" s="90"/>
    </row>
    <row r="2464" spans="1:1" x14ac:dyDescent="0.35">
      <c r="A2464" s="90"/>
    </row>
    <row r="2465" spans="1:1" x14ac:dyDescent="0.35">
      <c r="A2465" s="90"/>
    </row>
    <row r="2466" spans="1:1" x14ac:dyDescent="0.35">
      <c r="A2466" s="90"/>
    </row>
    <row r="2467" spans="1:1" x14ac:dyDescent="0.35">
      <c r="A2467" s="90"/>
    </row>
    <row r="2468" spans="1:1" x14ac:dyDescent="0.35">
      <c r="A2468" s="90"/>
    </row>
    <row r="2469" spans="1:1" x14ac:dyDescent="0.35">
      <c r="A2469" s="90"/>
    </row>
    <row r="2470" spans="1:1" x14ac:dyDescent="0.35">
      <c r="A2470" s="90"/>
    </row>
    <row r="2471" spans="1:1" x14ac:dyDescent="0.35">
      <c r="A2471" s="90"/>
    </row>
    <row r="2472" spans="1:1" x14ac:dyDescent="0.35">
      <c r="A2472" s="90"/>
    </row>
    <row r="2473" spans="1:1" x14ac:dyDescent="0.35">
      <c r="A2473" s="90"/>
    </row>
    <row r="2474" spans="1:1" x14ac:dyDescent="0.35">
      <c r="A2474" s="90"/>
    </row>
    <row r="2475" spans="1:1" x14ac:dyDescent="0.35">
      <c r="A2475" s="90"/>
    </row>
    <row r="2476" spans="1:1" x14ac:dyDescent="0.35">
      <c r="A2476" s="90"/>
    </row>
    <row r="2477" spans="1:1" x14ac:dyDescent="0.35">
      <c r="A2477" s="90"/>
    </row>
    <row r="2478" spans="1:1" x14ac:dyDescent="0.35">
      <c r="A2478" s="90"/>
    </row>
    <row r="2479" spans="1:1" x14ac:dyDescent="0.35">
      <c r="A2479" s="90"/>
    </row>
    <row r="2480" spans="1:1" x14ac:dyDescent="0.35">
      <c r="A2480" s="90"/>
    </row>
    <row r="2481" spans="1:1" x14ac:dyDescent="0.35">
      <c r="A2481" s="90"/>
    </row>
    <row r="2482" spans="1:1" x14ac:dyDescent="0.35">
      <c r="A2482" s="90"/>
    </row>
    <row r="2483" spans="1:1" x14ac:dyDescent="0.35">
      <c r="A2483" s="90"/>
    </row>
    <row r="2484" spans="1:1" x14ac:dyDescent="0.35">
      <c r="A2484" s="90"/>
    </row>
    <row r="2485" spans="1:1" x14ac:dyDescent="0.35">
      <c r="A2485" s="90"/>
    </row>
    <row r="2486" spans="1:1" x14ac:dyDescent="0.35">
      <c r="A2486" s="90"/>
    </row>
    <row r="2487" spans="1:1" x14ac:dyDescent="0.35">
      <c r="A2487" s="90"/>
    </row>
    <row r="2488" spans="1:1" x14ac:dyDescent="0.35">
      <c r="A2488" s="90"/>
    </row>
    <row r="2489" spans="1:1" x14ac:dyDescent="0.35">
      <c r="A2489" s="90"/>
    </row>
    <row r="2490" spans="1:1" x14ac:dyDescent="0.35">
      <c r="A2490" s="90"/>
    </row>
    <row r="2491" spans="1:1" x14ac:dyDescent="0.35">
      <c r="A2491" s="90"/>
    </row>
    <row r="2492" spans="1:1" x14ac:dyDescent="0.35">
      <c r="A2492" s="90"/>
    </row>
    <row r="2493" spans="1:1" x14ac:dyDescent="0.35">
      <c r="A2493" s="90"/>
    </row>
    <row r="2494" spans="1:1" x14ac:dyDescent="0.35">
      <c r="A2494" s="90"/>
    </row>
    <row r="2495" spans="1:1" x14ac:dyDescent="0.35">
      <c r="A2495" s="90"/>
    </row>
    <row r="2496" spans="1:1" x14ac:dyDescent="0.35">
      <c r="A2496" s="90"/>
    </row>
    <row r="2497" spans="1:1" x14ac:dyDescent="0.35">
      <c r="A2497" s="90"/>
    </row>
    <row r="2498" spans="1:1" x14ac:dyDescent="0.35">
      <c r="A2498" s="90"/>
    </row>
    <row r="2499" spans="1:1" x14ac:dyDescent="0.35">
      <c r="A2499" s="90"/>
    </row>
    <row r="2500" spans="1:1" x14ac:dyDescent="0.35">
      <c r="A2500" s="90"/>
    </row>
    <row r="2501" spans="1:1" x14ac:dyDescent="0.35">
      <c r="A2501" s="90"/>
    </row>
    <row r="2502" spans="1:1" x14ac:dyDescent="0.35">
      <c r="A2502" s="90"/>
    </row>
    <row r="2503" spans="1:1" x14ac:dyDescent="0.35">
      <c r="A2503" s="90"/>
    </row>
    <row r="2504" spans="1:1" x14ac:dyDescent="0.35">
      <c r="A2504" s="90"/>
    </row>
    <row r="2505" spans="1:1" x14ac:dyDescent="0.35">
      <c r="A2505" s="90"/>
    </row>
    <row r="2506" spans="1:1" x14ac:dyDescent="0.35">
      <c r="A2506" s="90"/>
    </row>
    <row r="2507" spans="1:1" x14ac:dyDescent="0.35">
      <c r="A2507" s="90"/>
    </row>
    <row r="2508" spans="1:1" x14ac:dyDescent="0.35">
      <c r="A2508" s="90"/>
    </row>
    <row r="2509" spans="1:1" x14ac:dyDescent="0.35">
      <c r="A2509" s="90"/>
    </row>
    <row r="2510" spans="1:1" x14ac:dyDescent="0.35">
      <c r="A2510" s="90"/>
    </row>
    <row r="2511" spans="1:1" x14ac:dyDescent="0.35">
      <c r="A2511" s="90"/>
    </row>
    <row r="2512" spans="1:1" x14ac:dyDescent="0.35">
      <c r="A2512" s="90"/>
    </row>
    <row r="2513" spans="1:1" x14ac:dyDescent="0.35">
      <c r="A2513" s="90"/>
    </row>
    <row r="2514" spans="1:1" x14ac:dyDescent="0.35">
      <c r="A2514" s="90"/>
    </row>
    <row r="2515" spans="1:1" x14ac:dyDescent="0.35">
      <c r="A2515" s="90"/>
    </row>
    <row r="2516" spans="1:1" x14ac:dyDescent="0.35">
      <c r="A2516" s="90"/>
    </row>
    <row r="2517" spans="1:1" x14ac:dyDescent="0.35">
      <c r="A2517" s="90"/>
    </row>
    <row r="2518" spans="1:1" x14ac:dyDescent="0.35">
      <c r="A2518" s="90"/>
    </row>
    <row r="2519" spans="1:1" x14ac:dyDescent="0.35">
      <c r="A2519" s="90"/>
    </row>
    <row r="2520" spans="1:1" x14ac:dyDescent="0.35">
      <c r="A2520" s="90"/>
    </row>
    <row r="2521" spans="1:1" x14ac:dyDescent="0.35">
      <c r="A2521" s="90"/>
    </row>
    <row r="2522" spans="1:1" x14ac:dyDescent="0.35">
      <c r="A2522" s="90"/>
    </row>
    <row r="2523" spans="1:1" x14ac:dyDescent="0.35">
      <c r="A2523" s="90"/>
    </row>
    <row r="2524" spans="1:1" x14ac:dyDescent="0.35">
      <c r="A2524" s="90"/>
    </row>
    <row r="2525" spans="1:1" x14ac:dyDescent="0.35">
      <c r="A2525" s="90"/>
    </row>
    <row r="2526" spans="1:1" x14ac:dyDescent="0.35">
      <c r="A2526" s="90"/>
    </row>
    <row r="2527" spans="1:1" x14ac:dyDescent="0.35">
      <c r="A2527" s="90"/>
    </row>
    <row r="2528" spans="1:1" x14ac:dyDescent="0.35">
      <c r="A2528" s="90"/>
    </row>
    <row r="2529" spans="1:1" x14ac:dyDescent="0.35">
      <c r="A2529" s="90"/>
    </row>
    <row r="2530" spans="1:1" x14ac:dyDescent="0.35">
      <c r="A2530" s="90"/>
    </row>
    <row r="2531" spans="1:1" x14ac:dyDescent="0.35">
      <c r="A2531" s="90"/>
    </row>
    <row r="2532" spans="1:1" x14ac:dyDescent="0.35">
      <c r="A2532" s="90"/>
    </row>
    <row r="2533" spans="1:1" x14ac:dyDescent="0.35">
      <c r="A2533" s="90"/>
    </row>
    <row r="2534" spans="1:1" x14ac:dyDescent="0.35">
      <c r="A2534" s="90"/>
    </row>
    <row r="2535" spans="1:1" x14ac:dyDescent="0.35">
      <c r="A2535" s="90"/>
    </row>
    <row r="2536" spans="1:1" x14ac:dyDescent="0.35">
      <c r="A2536" s="90"/>
    </row>
    <row r="2537" spans="1:1" x14ac:dyDescent="0.35">
      <c r="A2537" s="90"/>
    </row>
    <row r="2538" spans="1:1" x14ac:dyDescent="0.35">
      <c r="A2538" s="90"/>
    </row>
    <row r="2539" spans="1:1" x14ac:dyDescent="0.35">
      <c r="A2539" s="90"/>
    </row>
    <row r="2540" spans="1:1" x14ac:dyDescent="0.35">
      <c r="A2540" s="90"/>
    </row>
    <row r="2541" spans="1:1" x14ac:dyDescent="0.35">
      <c r="A2541" s="90"/>
    </row>
    <row r="2542" spans="1:1" x14ac:dyDescent="0.35">
      <c r="A2542" s="90"/>
    </row>
    <row r="2543" spans="1:1" x14ac:dyDescent="0.35">
      <c r="A2543" s="90"/>
    </row>
    <row r="2544" spans="1:1" x14ac:dyDescent="0.35">
      <c r="A2544" s="90"/>
    </row>
    <row r="2545" spans="1:1" x14ac:dyDescent="0.35">
      <c r="A2545" s="90"/>
    </row>
    <row r="2546" spans="1:1" x14ac:dyDescent="0.35">
      <c r="A2546" s="90"/>
    </row>
    <row r="2547" spans="1:1" x14ac:dyDescent="0.35">
      <c r="A2547" s="90"/>
    </row>
    <row r="2548" spans="1:1" x14ac:dyDescent="0.35">
      <c r="A2548" s="90"/>
    </row>
    <row r="2549" spans="1:1" x14ac:dyDescent="0.35">
      <c r="A2549" s="90"/>
    </row>
    <row r="2550" spans="1:1" x14ac:dyDescent="0.35">
      <c r="A2550" s="90"/>
    </row>
    <row r="2551" spans="1:1" x14ac:dyDescent="0.35">
      <c r="A2551" s="90"/>
    </row>
    <row r="2552" spans="1:1" x14ac:dyDescent="0.35">
      <c r="A2552" s="90"/>
    </row>
    <row r="2553" spans="1:1" x14ac:dyDescent="0.35">
      <c r="A2553" s="90"/>
    </row>
    <row r="2554" spans="1:1" x14ac:dyDescent="0.35">
      <c r="A2554" s="90"/>
    </row>
    <row r="2555" spans="1:1" x14ac:dyDescent="0.35">
      <c r="A2555" s="90"/>
    </row>
    <row r="2556" spans="1:1" x14ac:dyDescent="0.35">
      <c r="A2556" s="90"/>
    </row>
    <row r="2557" spans="1:1" x14ac:dyDescent="0.35">
      <c r="A2557" s="90"/>
    </row>
    <row r="2558" spans="1:1" x14ac:dyDescent="0.35">
      <c r="A2558" s="90"/>
    </row>
    <row r="2559" spans="1:1" x14ac:dyDescent="0.35">
      <c r="A2559" s="90"/>
    </row>
    <row r="2560" spans="1:1" x14ac:dyDescent="0.35">
      <c r="A2560" s="90"/>
    </row>
    <row r="2561" spans="1:1" x14ac:dyDescent="0.35">
      <c r="A2561" s="90"/>
    </row>
    <row r="2562" spans="1:1" x14ac:dyDescent="0.35">
      <c r="A2562" s="90"/>
    </row>
    <row r="2563" spans="1:1" x14ac:dyDescent="0.35">
      <c r="A2563" s="90"/>
    </row>
    <row r="2564" spans="1:1" x14ac:dyDescent="0.35">
      <c r="A2564" s="90"/>
    </row>
    <row r="2565" spans="1:1" x14ac:dyDescent="0.35">
      <c r="A2565" s="90"/>
    </row>
    <row r="2566" spans="1:1" x14ac:dyDescent="0.35">
      <c r="A2566" s="90"/>
    </row>
    <row r="2567" spans="1:1" x14ac:dyDescent="0.35">
      <c r="A2567" s="90"/>
    </row>
    <row r="2568" spans="1:1" x14ac:dyDescent="0.35">
      <c r="A2568" s="90"/>
    </row>
    <row r="2569" spans="1:1" x14ac:dyDescent="0.35">
      <c r="A2569" s="90"/>
    </row>
    <row r="2570" spans="1:1" x14ac:dyDescent="0.35">
      <c r="A2570" s="90"/>
    </row>
    <row r="2571" spans="1:1" x14ac:dyDescent="0.35">
      <c r="A2571" s="90"/>
    </row>
    <row r="2572" spans="1:1" x14ac:dyDescent="0.35">
      <c r="A2572" s="90"/>
    </row>
    <row r="2573" spans="1:1" x14ac:dyDescent="0.35">
      <c r="A2573" s="90"/>
    </row>
    <row r="2574" spans="1:1" x14ac:dyDescent="0.35">
      <c r="A2574" s="90"/>
    </row>
    <row r="2575" spans="1:1" x14ac:dyDescent="0.35">
      <c r="A2575" s="90"/>
    </row>
    <row r="2576" spans="1:1" x14ac:dyDescent="0.35">
      <c r="A2576" s="90"/>
    </row>
    <row r="2577" spans="1:1" x14ac:dyDescent="0.35">
      <c r="A2577" s="90"/>
    </row>
    <row r="2578" spans="1:1" x14ac:dyDescent="0.35">
      <c r="A2578" s="90"/>
    </row>
    <row r="2579" spans="1:1" x14ac:dyDescent="0.35">
      <c r="A2579" s="90"/>
    </row>
    <row r="2580" spans="1:1" x14ac:dyDescent="0.35">
      <c r="A2580" s="90"/>
    </row>
    <row r="2581" spans="1:1" x14ac:dyDescent="0.35">
      <c r="A2581" s="90"/>
    </row>
    <row r="2582" spans="1:1" x14ac:dyDescent="0.35">
      <c r="A2582" s="90"/>
    </row>
    <row r="2583" spans="1:1" x14ac:dyDescent="0.35">
      <c r="A2583" s="90"/>
    </row>
    <row r="2584" spans="1:1" x14ac:dyDescent="0.35">
      <c r="A2584" s="90"/>
    </row>
    <row r="2585" spans="1:1" x14ac:dyDescent="0.35">
      <c r="A2585" s="90"/>
    </row>
    <row r="2586" spans="1:1" x14ac:dyDescent="0.35">
      <c r="A2586" s="90"/>
    </row>
    <row r="2587" spans="1:1" x14ac:dyDescent="0.35">
      <c r="A2587" s="90"/>
    </row>
    <row r="2588" spans="1:1" x14ac:dyDescent="0.35">
      <c r="A2588" s="90"/>
    </row>
    <row r="2589" spans="1:1" x14ac:dyDescent="0.35">
      <c r="A2589" s="90"/>
    </row>
    <row r="2590" spans="1:1" x14ac:dyDescent="0.35">
      <c r="A2590" s="90"/>
    </row>
    <row r="2591" spans="1:1" x14ac:dyDescent="0.35">
      <c r="A2591" s="90"/>
    </row>
    <row r="2592" spans="1:1" x14ac:dyDescent="0.35">
      <c r="A2592" s="90"/>
    </row>
    <row r="2593" spans="1:1" x14ac:dyDescent="0.35">
      <c r="A2593" s="90"/>
    </row>
    <row r="2594" spans="1:1" x14ac:dyDescent="0.35">
      <c r="A2594" s="90"/>
    </row>
    <row r="2595" spans="1:1" x14ac:dyDescent="0.35">
      <c r="A2595" s="90"/>
    </row>
    <row r="2596" spans="1:1" x14ac:dyDescent="0.35">
      <c r="A2596" s="90"/>
    </row>
    <row r="2597" spans="1:1" x14ac:dyDescent="0.35">
      <c r="A2597" s="90"/>
    </row>
    <row r="2598" spans="1:1" x14ac:dyDescent="0.35">
      <c r="A2598" s="90"/>
    </row>
    <row r="2599" spans="1:1" x14ac:dyDescent="0.35">
      <c r="A2599" s="90"/>
    </row>
    <row r="2600" spans="1:1" x14ac:dyDescent="0.35">
      <c r="A2600" s="90"/>
    </row>
    <row r="2601" spans="1:1" x14ac:dyDescent="0.35">
      <c r="A2601" s="90"/>
    </row>
    <row r="2602" spans="1:1" x14ac:dyDescent="0.35">
      <c r="A2602" s="90"/>
    </row>
    <row r="2603" spans="1:1" x14ac:dyDescent="0.35">
      <c r="A2603" s="90"/>
    </row>
    <row r="2604" spans="1:1" x14ac:dyDescent="0.35">
      <c r="A2604" s="90"/>
    </row>
    <row r="2605" spans="1:1" x14ac:dyDescent="0.35">
      <c r="A2605" s="90"/>
    </row>
    <row r="2606" spans="1:1" x14ac:dyDescent="0.35">
      <c r="A2606" s="90"/>
    </row>
    <row r="2607" spans="1:1" x14ac:dyDescent="0.35">
      <c r="A2607" s="90"/>
    </row>
    <row r="2608" spans="1:1" x14ac:dyDescent="0.35">
      <c r="A2608" s="90"/>
    </row>
    <row r="2609" spans="1:1" x14ac:dyDescent="0.35">
      <c r="A2609" s="90"/>
    </row>
    <row r="2610" spans="1:1" x14ac:dyDescent="0.35">
      <c r="A2610" s="90"/>
    </row>
    <row r="2611" spans="1:1" x14ac:dyDescent="0.35">
      <c r="A2611" s="90"/>
    </row>
    <row r="2612" spans="1:1" x14ac:dyDescent="0.35">
      <c r="A2612" s="90"/>
    </row>
    <row r="2613" spans="1:1" x14ac:dyDescent="0.35">
      <c r="A2613" s="90"/>
    </row>
    <row r="2614" spans="1:1" x14ac:dyDescent="0.35">
      <c r="A2614" s="90"/>
    </row>
    <row r="2615" spans="1:1" x14ac:dyDescent="0.35">
      <c r="A2615" s="90"/>
    </row>
    <row r="2616" spans="1:1" x14ac:dyDescent="0.35">
      <c r="A2616" s="90"/>
    </row>
    <row r="2617" spans="1:1" x14ac:dyDescent="0.35">
      <c r="A2617" s="90"/>
    </row>
    <row r="2618" spans="1:1" x14ac:dyDescent="0.35">
      <c r="A2618" s="90"/>
    </row>
    <row r="2619" spans="1:1" x14ac:dyDescent="0.35">
      <c r="A2619" s="90"/>
    </row>
    <row r="2620" spans="1:1" x14ac:dyDescent="0.35">
      <c r="A2620" s="90"/>
    </row>
    <row r="2621" spans="1:1" x14ac:dyDescent="0.35">
      <c r="A2621" s="90"/>
    </row>
    <row r="2622" spans="1:1" x14ac:dyDescent="0.35">
      <c r="A2622" s="90"/>
    </row>
    <row r="2623" spans="1:1" x14ac:dyDescent="0.35">
      <c r="A2623" s="90"/>
    </row>
    <row r="2624" spans="1:1" x14ac:dyDescent="0.35">
      <c r="A2624" s="90"/>
    </row>
    <row r="2625" spans="1:1" x14ac:dyDescent="0.35">
      <c r="A2625" s="90"/>
    </row>
    <row r="2626" spans="1:1" x14ac:dyDescent="0.35">
      <c r="A2626" s="90"/>
    </row>
    <row r="2627" spans="1:1" x14ac:dyDescent="0.35">
      <c r="A2627" s="90"/>
    </row>
    <row r="2628" spans="1:1" x14ac:dyDescent="0.35">
      <c r="A2628" s="90"/>
    </row>
    <row r="2629" spans="1:1" x14ac:dyDescent="0.35">
      <c r="A2629" s="90"/>
    </row>
    <row r="2630" spans="1:1" x14ac:dyDescent="0.35">
      <c r="A2630" s="90"/>
    </row>
    <row r="2631" spans="1:1" x14ac:dyDescent="0.35">
      <c r="A2631" s="90"/>
    </row>
    <row r="2632" spans="1:1" x14ac:dyDescent="0.35">
      <c r="A2632" s="90"/>
    </row>
    <row r="2633" spans="1:1" x14ac:dyDescent="0.35">
      <c r="A2633" s="90"/>
    </row>
    <row r="2634" spans="1:1" x14ac:dyDescent="0.35">
      <c r="A2634" s="90"/>
    </row>
    <row r="2635" spans="1:1" x14ac:dyDescent="0.35">
      <c r="A2635" s="90"/>
    </row>
    <row r="2636" spans="1:1" x14ac:dyDescent="0.35">
      <c r="A2636" s="90"/>
    </row>
    <row r="2637" spans="1:1" x14ac:dyDescent="0.35">
      <c r="A2637" s="90"/>
    </row>
    <row r="2638" spans="1:1" x14ac:dyDescent="0.35">
      <c r="A2638" s="90"/>
    </row>
    <row r="2639" spans="1:1" x14ac:dyDescent="0.35">
      <c r="A2639" s="90"/>
    </row>
    <row r="2640" spans="1:1" x14ac:dyDescent="0.35">
      <c r="A2640" s="90"/>
    </row>
    <row r="2641" spans="1:1" x14ac:dyDescent="0.35">
      <c r="A2641" s="90"/>
    </row>
    <row r="2642" spans="1:1" x14ac:dyDescent="0.35">
      <c r="A2642" s="90"/>
    </row>
    <row r="2643" spans="1:1" x14ac:dyDescent="0.35">
      <c r="A2643" s="90"/>
    </row>
    <row r="2644" spans="1:1" x14ac:dyDescent="0.35">
      <c r="A2644" s="90"/>
    </row>
    <row r="2645" spans="1:1" x14ac:dyDescent="0.35">
      <c r="A2645" s="90"/>
    </row>
    <row r="2646" spans="1:1" x14ac:dyDescent="0.35">
      <c r="A2646" s="90"/>
    </row>
    <row r="2647" spans="1:1" x14ac:dyDescent="0.35">
      <c r="A2647" s="90"/>
    </row>
    <row r="2648" spans="1:1" x14ac:dyDescent="0.35">
      <c r="A2648" s="90"/>
    </row>
    <row r="2649" spans="1:1" x14ac:dyDescent="0.35">
      <c r="A2649" s="90"/>
    </row>
    <row r="2650" spans="1:1" x14ac:dyDescent="0.35">
      <c r="A2650" s="90"/>
    </row>
    <row r="2651" spans="1:1" x14ac:dyDescent="0.35">
      <c r="A2651" s="90"/>
    </row>
    <row r="2652" spans="1:1" x14ac:dyDescent="0.35">
      <c r="A2652" s="90"/>
    </row>
    <row r="2653" spans="1:1" x14ac:dyDescent="0.35">
      <c r="A2653" s="90"/>
    </row>
    <row r="2654" spans="1:1" x14ac:dyDescent="0.35">
      <c r="A2654" s="90"/>
    </row>
    <row r="2655" spans="1:1" x14ac:dyDescent="0.35">
      <c r="A2655" s="90"/>
    </row>
    <row r="2656" spans="1:1" x14ac:dyDescent="0.35">
      <c r="A2656" s="90"/>
    </row>
    <row r="2657" spans="1:1" x14ac:dyDescent="0.35">
      <c r="A2657" s="90"/>
    </row>
    <row r="2658" spans="1:1" x14ac:dyDescent="0.35">
      <c r="A2658" s="90"/>
    </row>
    <row r="2659" spans="1:1" x14ac:dyDescent="0.35">
      <c r="A2659" s="90"/>
    </row>
    <row r="2660" spans="1:1" x14ac:dyDescent="0.35">
      <c r="A2660" s="90"/>
    </row>
    <row r="2661" spans="1:1" x14ac:dyDescent="0.35">
      <c r="A2661" s="90"/>
    </row>
    <row r="2662" spans="1:1" x14ac:dyDescent="0.35">
      <c r="A2662" s="90"/>
    </row>
    <row r="2663" spans="1:1" x14ac:dyDescent="0.35">
      <c r="A2663" s="90"/>
    </row>
    <row r="2664" spans="1:1" x14ac:dyDescent="0.35">
      <c r="A2664" s="90"/>
    </row>
    <row r="2665" spans="1:1" x14ac:dyDescent="0.35">
      <c r="A2665" s="90"/>
    </row>
    <row r="2666" spans="1:1" x14ac:dyDescent="0.35">
      <c r="A2666" s="90"/>
    </row>
    <row r="2667" spans="1:1" x14ac:dyDescent="0.35">
      <c r="A2667" s="90"/>
    </row>
    <row r="2668" spans="1:1" x14ac:dyDescent="0.35">
      <c r="A2668" s="90"/>
    </row>
    <row r="2669" spans="1:1" x14ac:dyDescent="0.35">
      <c r="A2669" s="90"/>
    </row>
    <row r="2670" spans="1:1" x14ac:dyDescent="0.35">
      <c r="A2670" s="90"/>
    </row>
    <row r="2671" spans="1:1" x14ac:dyDescent="0.35">
      <c r="A2671" s="90"/>
    </row>
    <row r="2672" spans="1:1" x14ac:dyDescent="0.35">
      <c r="A2672" s="90"/>
    </row>
    <row r="2673" spans="1:1" x14ac:dyDescent="0.35">
      <c r="A2673" s="90"/>
    </row>
    <row r="2674" spans="1:1" x14ac:dyDescent="0.35">
      <c r="A2674" s="90"/>
    </row>
    <row r="2675" spans="1:1" x14ac:dyDescent="0.35">
      <c r="A2675" s="90"/>
    </row>
    <row r="2676" spans="1:1" x14ac:dyDescent="0.35">
      <c r="A2676" s="90"/>
    </row>
    <row r="2677" spans="1:1" x14ac:dyDescent="0.35">
      <c r="A2677" s="90"/>
    </row>
    <row r="2678" spans="1:1" x14ac:dyDescent="0.35">
      <c r="A2678" s="90"/>
    </row>
    <row r="2679" spans="1:1" x14ac:dyDescent="0.35">
      <c r="A2679" s="90"/>
    </row>
    <row r="2680" spans="1:1" x14ac:dyDescent="0.35">
      <c r="A2680" s="90"/>
    </row>
    <row r="2681" spans="1:1" x14ac:dyDescent="0.35">
      <c r="A2681" s="90"/>
    </row>
    <row r="2682" spans="1:1" x14ac:dyDescent="0.35">
      <c r="A2682" s="90"/>
    </row>
    <row r="2683" spans="1:1" x14ac:dyDescent="0.35">
      <c r="A2683" s="90"/>
    </row>
    <row r="2684" spans="1:1" x14ac:dyDescent="0.35">
      <c r="A2684" s="90"/>
    </row>
    <row r="2685" spans="1:1" x14ac:dyDescent="0.35">
      <c r="A2685" s="90"/>
    </row>
    <row r="2686" spans="1:1" x14ac:dyDescent="0.35">
      <c r="A2686" s="90"/>
    </row>
    <row r="2687" spans="1:1" x14ac:dyDescent="0.35">
      <c r="A2687" s="90"/>
    </row>
    <row r="2688" spans="1:1" x14ac:dyDescent="0.35">
      <c r="A2688" s="90"/>
    </row>
    <row r="2689" spans="1:1" x14ac:dyDescent="0.35">
      <c r="A2689" s="90"/>
    </row>
    <row r="2690" spans="1:1" x14ac:dyDescent="0.35">
      <c r="A2690" s="90"/>
    </row>
    <row r="2691" spans="1:1" x14ac:dyDescent="0.35">
      <c r="A2691" s="90"/>
    </row>
    <row r="2692" spans="1:1" x14ac:dyDescent="0.35">
      <c r="A2692" s="90"/>
    </row>
    <row r="2693" spans="1:1" x14ac:dyDescent="0.35">
      <c r="A2693" s="90"/>
    </row>
    <row r="2694" spans="1:1" x14ac:dyDescent="0.35">
      <c r="A2694" s="90"/>
    </row>
    <row r="2695" spans="1:1" x14ac:dyDescent="0.35">
      <c r="A2695" s="90"/>
    </row>
    <row r="2696" spans="1:1" x14ac:dyDescent="0.35">
      <c r="A2696" s="90"/>
    </row>
    <row r="2697" spans="1:1" x14ac:dyDescent="0.35">
      <c r="A2697" s="90"/>
    </row>
    <row r="2698" spans="1:1" x14ac:dyDescent="0.35">
      <c r="A2698" s="90"/>
    </row>
    <row r="2699" spans="1:1" x14ac:dyDescent="0.35">
      <c r="A2699" s="90"/>
    </row>
    <row r="2700" spans="1:1" x14ac:dyDescent="0.35">
      <c r="A2700" s="90"/>
    </row>
    <row r="2701" spans="1:1" x14ac:dyDescent="0.35">
      <c r="A2701" s="90"/>
    </row>
    <row r="2702" spans="1:1" x14ac:dyDescent="0.35">
      <c r="A2702" s="90"/>
    </row>
    <row r="2703" spans="1:1" x14ac:dyDescent="0.35">
      <c r="A2703" s="90"/>
    </row>
    <row r="2704" spans="1:1" x14ac:dyDescent="0.35">
      <c r="A2704" s="90"/>
    </row>
    <row r="2705" spans="1:1" x14ac:dyDescent="0.35">
      <c r="A2705" s="90"/>
    </row>
    <row r="2706" spans="1:1" x14ac:dyDescent="0.35">
      <c r="A2706" s="90"/>
    </row>
    <row r="2707" spans="1:1" x14ac:dyDescent="0.35">
      <c r="A2707" s="90"/>
    </row>
    <row r="2708" spans="1:1" x14ac:dyDescent="0.35">
      <c r="A2708" s="90"/>
    </row>
    <row r="2709" spans="1:1" x14ac:dyDescent="0.35">
      <c r="A2709" s="90"/>
    </row>
    <row r="2710" spans="1:1" x14ac:dyDescent="0.35">
      <c r="A2710" s="90"/>
    </row>
    <row r="2711" spans="1:1" x14ac:dyDescent="0.35">
      <c r="A2711" s="90"/>
    </row>
    <row r="2712" spans="1:1" x14ac:dyDescent="0.35">
      <c r="A2712" s="90"/>
    </row>
    <row r="2713" spans="1:1" x14ac:dyDescent="0.35">
      <c r="A2713" s="90"/>
    </row>
    <row r="2714" spans="1:1" x14ac:dyDescent="0.35">
      <c r="A2714" s="90"/>
    </row>
    <row r="2715" spans="1:1" x14ac:dyDescent="0.35">
      <c r="A2715" s="90"/>
    </row>
    <row r="2716" spans="1:1" x14ac:dyDescent="0.35">
      <c r="A2716" s="90"/>
    </row>
    <row r="2717" spans="1:1" x14ac:dyDescent="0.35">
      <c r="A2717" s="90"/>
    </row>
    <row r="2718" spans="1:1" x14ac:dyDescent="0.35">
      <c r="A2718" s="90"/>
    </row>
    <row r="2719" spans="1:1" x14ac:dyDescent="0.35">
      <c r="A2719" s="90"/>
    </row>
    <row r="2720" spans="1:1" x14ac:dyDescent="0.35">
      <c r="A2720" s="90"/>
    </row>
    <row r="2721" spans="1:1" x14ac:dyDescent="0.35">
      <c r="A2721" s="90"/>
    </row>
    <row r="2722" spans="1:1" x14ac:dyDescent="0.35">
      <c r="A2722" s="90"/>
    </row>
    <row r="2723" spans="1:1" x14ac:dyDescent="0.35">
      <c r="A2723" s="90"/>
    </row>
    <row r="2724" spans="1:1" x14ac:dyDescent="0.35">
      <c r="A2724" s="90"/>
    </row>
    <row r="2725" spans="1:1" x14ac:dyDescent="0.35">
      <c r="A2725" s="90"/>
    </row>
    <row r="2726" spans="1:1" x14ac:dyDescent="0.35">
      <c r="A2726" s="90"/>
    </row>
    <row r="2727" spans="1:1" x14ac:dyDescent="0.35">
      <c r="A2727" s="90"/>
    </row>
    <row r="2728" spans="1:1" x14ac:dyDescent="0.35">
      <c r="A2728" s="90"/>
    </row>
    <row r="2729" spans="1:1" x14ac:dyDescent="0.35">
      <c r="A2729" s="90"/>
    </row>
    <row r="2730" spans="1:1" x14ac:dyDescent="0.35">
      <c r="A2730" s="90"/>
    </row>
    <row r="2731" spans="1:1" x14ac:dyDescent="0.35">
      <c r="A2731" s="90"/>
    </row>
    <row r="2732" spans="1:1" x14ac:dyDescent="0.35">
      <c r="A2732" s="90"/>
    </row>
    <row r="2733" spans="1:1" x14ac:dyDescent="0.35">
      <c r="A2733" s="90"/>
    </row>
    <row r="2734" spans="1:1" x14ac:dyDescent="0.35">
      <c r="A2734" s="90"/>
    </row>
    <row r="2735" spans="1:1" x14ac:dyDescent="0.35">
      <c r="A2735" s="90"/>
    </row>
    <row r="2736" spans="1:1" x14ac:dyDescent="0.35">
      <c r="A2736" s="90"/>
    </row>
    <row r="2737" spans="1:1" x14ac:dyDescent="0.35">
      <c r="A2737" s="90"/>
    </row>
    <row r="2738" spans="1:1" x14ac:dyDescent="0.35">
      <c r="A2738" s="90"/>
    </row>
    <row r="2739" spans="1:1" x14ac:dyDescent="0.35">
      <c r="A2739" s="90"/>
    </row>
    <row r="2740" spans="1:1" x14ac:dyDescent="0.35">
      <c r="A2740" s="90"/>
    </row>
    <row r="2741" spans="1:1" x14ac:dyDescent="0.35">
      <c r="A2741" s="90"/>
    </row>
    <row r="2742" spans="1:1" x14ac:dyDescent="0.35">
      <c r="A2742" s="90"/>
    </row>
    <row r="2743" spans="1:1" x14ac:dyDescent="0.35">
      <c r="A2743" s="90"/>
    </row>
    <row r="2744" spans="1:1" x14ac:dyDescent="0.35">
      <c r="A2744" s="90"/>
    </row>
    <row r="2745" spans="1:1" x14ac:dyDescent="0.35">
      <c r="A2745" s="90"/>
    </row>
    <row r="2746" spans="1:1" x14ac:dyDescent="0.35">
      <c r="A2746" s="90"/>
    </row>
    <row r="2747" spans="1:1" x14ac:dyDescent="0.35">
      <c r="A2747" s="90"/>
    </row>
    <row r="2748" spans="1:1" x14ac:dyDescent="0.35">
      <c r="A2748" s="90"/>
    </row>
    <row r="2749" spans="1:1" x14ac:dyDescent="0.35">
      <c r="A2749" s="90"/>
    </row>
    <row r="2750" spans="1:1" x14ac:dyDescent="0.35">
      <c r="A2750" s="90"/>
    </row>
    <row r="2751" spans="1:1" x14ac:dyDescent="0.35">
      <c r="A2751" s="90"/>
    </row>
    <row r="2752" spans="1:1" x14ac:dyDescent="0.35">
      <c r="A2752" s="90"/>
    </row>
    <row r="2753" spans="1:1" x14ac:dyDescent="0.35">
      <c r="A2753" s="90"/>
    </row>
    <row r="2754" spans="1:1" x14ac:dyDescent="0.35">
      <c r="A2754" s="90"/>
    </row>
    <row r="2755" spans="1:1" x14ac:dyDescent="0.35">
      <c r="A2755" s="90"/>
    </row>
    <row r="2756" spans="1:1" x14ac:dyDescent="0.35">
      <c r="A2756" s="90"/>
    </row>
    <row r="2757" spans="1:1" x14ac:dyDescent="0.35">
      <c r="A2757" s="90"/>
    </row>
    <row r="2758" spans="1:1" x14ac:dyDescent="0.35">
      <c r="A2758" s="90"/>
    </row>
    <row r="2759" spans="1:1" x14ac:dyDescent="0.35">
      <c r="A2759" s="90"/>
    </row>
    <row r="2760" spans="1:1" x14ac:dyDescent="0.35">
      <c r="A2760" s="90"/>
    </row>
    <row r="2761" spans="1:1" x14ac:dyDescent="0.35">
      <c r="A2761" s="90"/>
    </row>
    <row r="2762" spans="1:1" x14ac:dyDescent="0.35">
      <c r="A2762" s="90"/>
    </row>
    <row r="2763" spans="1:1" x14ac:dyDescent="0.35">
      <c r="A2763" s="90"/>
    </row>
    <row r="2764" spans="1:1" x14ac:dyDescent="0.35">
      <c r="A2764" s="90"/>
    </row>
    <row r="2765" spans="1:1" x14ac:dyDescent="0.35">
      <c r="A2765" s="90"/>
    </row>
    <row r="2766" spans="1:1" x14ac:dyDescent="0.35">
      <c r="A2766" s="90"/>
    </row>
    <row r="2767" spans="1:1" x14ac:dyDescent="0.35">
      <c r="A2767" s="90"/>
    </row>
    <row r="2768" spans="1:1" x14ac:dyDescent="0.35">
      <c r="A2768" s="90"/>
    </row>
    <row r="2769" spans="1:1" x14ac:dyDescent="0.35">
      <c r="A2769" s="90"/>
    </row>
    <row r="2770" spans="1:1" x14ac:dyDescent="0.35">
      <c r="A2770" s="90"/>
    </row>
    <row r="2771" spans="1:1" x14ac:dyDescent="0.35">
      <c r="A2771" s="90"/>
    </row>
    <row r="2772" spans="1:1" x14ac:dyDescent="0.35">
      <c r="A2772" s="90"/>
    </row>
    <row r="2773" spans="1:1" x14ac:dyDescent="0.35">
      <c r="A2773" s="90"/>
    </row>
    <row r="2774" spans="1:1" x14ac:dyDescent="0.35">
      <c r="A2774" s="90"/>
    </row>
    <row r="2775" spans="1:1" x14ac:dyDescent="0.35">
      <c r="A2775" s="90"/>
    </row>
    <row r="2776" spans="1:1" x14ac:dyDescent="0.35">
      <c r="A2776" s="90"/>
    </row>
    <row r="2777" spans="1:1" x14ac:dyDescent="0.35">
      <c r="A2777" s="90"/>
    </row>
    <row r="2778" spans="1:1" x14ac:dyDescent="0.35">
      <c r="A2778" s="90"/>
    </row>
    <row r="2779" spans="1:1" x14ac:dyDescent="0.35">
      <c r="A2779" s="90"/>
    </row>
    <row r="2780" spans="1:1" x14ac:dyDescent="0.35">
      <c r="A2780" s="90"/>
    </row>
    <row r="2781" spans="1:1" x14ac:dyDescent="0.35">
      <c r="A2781" s="90"/>
    </row>
    <row r="2782" spans="1:1" x14ac:dyDescent="0.35">
      <c r="A2782" s="90"/>
    </row>
    <row r="2783" spans="1:1" x14ac:dyDescent="0.35">
      <c r="A2783" s="90"/>
    </row>
    <row r="2784" spans="1:1" x14ac:dyDescent="0.35">
      <c r="A2784" s="90"/>
    </row>
    <row r="2785" spans="1:1" x14ac:dyDescent="0.35">
      <c r="A2785" s="90"/>
    </row>
    <row r="2786" spans="1:1" x14ac:dyDescent="0.35">
      <c r="A2786" s="90"/>
    </row>
    <row r="2787" spans="1:1" x14ac:dyDescent="0.35">
      <c r="A2787" s="90"/>
    </row>
    <row r="2788" spans="1:1" x14ac:dyDescent="0.35">
      <c r="A2788" s="90"/>
    </row>
    <row r="2789" spans="1:1" x14ac:dyDescent="0.35">
      <c r="A2789" s="90"/>
    </row>
    <row r="2790" spans="1:1" x14ac:dyDescent="0.35">
      <c r="A2790" s="90"/>
    </row>
    <row r="2791" spans="1:1" x14ac:dyDescent="0.35">
      <c r="A2791" s="90"/>
    </row>
    <row r="2792" spans="1:1" x14ac:dyDescent="0.35">
      <c r="A2792" s="90"/>
    </row>
    <row r="2793" spans="1:1" x14ac:dyDescent="0.35">
      <c r="A2793" s="90"/>
    </row>
    <row r="2794" spans="1:1" x14ac:dyDescent="0.35">
      <c r="A2794" s="90"/>
    </row>
    <row r="2795" spans="1:1" x14ac:dyDescent="0.35">
      <c r="A2795" s="90"/>
    </row>
    <row r="2796" spans="1:1" x14ac:dyDescent="0.35">
      <c r="A2796" s="90"/>
    </row>
    <row r="2797" spans="1:1" x14ac:dyDescent="0.35">
      <c r="A2797" s="90"/>
    </row>
    <row r="2798" spans="1:1" x14ac:dyDescent="0.35">
      <c r="A2798" s="90"/>
    </row>
    <row r="2799" spans="1:1" x14ac:dyDescent="0.35">
      <c r="A2799" s="90"/>
    </row>
    <row r="2800" spans="1:1" x14ac:dyDescent="0.35">
      <c r="A2800" s="90"/>
    </row>
    <row r="2801" spans="1:1" x14ac:dyDescent="0.35">
      <c r="A2801" s="90"/>
    </row>
    <row r="2802" spans="1:1" x14ac:dyDescent="0.35">
      <c r="A2802" s="90"/>
    </row>
    <row r="2803" spans="1:1" x14ac:dyDescent="0.35">
      <c r="A2803" s="90"/>
    </row>
    <row r="2804" spans="1:1" x14ac:dyDescent="0.35">
      <c r="A2804" s="90"/>
    </row>
    <row r="2805" spans="1:1" x14ac:dyDescent="0.35">
      <c r="A2805" s="90"/>
    </row>
    <row r="2806" spans="1:1" x14ac:dyDescent="0.35">
      <c r="A2806" s="90"/>
    </row>
    <row r="2807" spans="1:1" x14ac:dyDescent="0.35">
      <c r="A2807" s="90"/>
    </row>
    <row r="2808" spans="1:1" x14ac:dyDescent="0.35">
      <c r="A2808" s="90"/>
    </row>
    <row r="2809" spans="1:1" x14ac:dyDescent="0.35">
      <c r="A2809" s="90"/>
    </row>
    <row r="2810" spans="1:1" x14ac:dyDescent="0.35">
      <c r="A2810" s="90"/>
    </row>
    <row r="2811" spans="1:1" x14ac:dyDescent="0.35">
      <c r="A2811" s="90"/>
    </row>
    <row r="2812" spans="1:1" x14ac:dyDescent="0.35">
      <c r="A2812" s="90"/>
    </row>
    <row r="2813" spans="1:1" x14ac:dyDescent="0.35">
      <c r="A2813" s="90"/>
    </row>
    <row r="2814" spans="1:1" x14ac:dyDescent="0.35">
      <c r="A2814" s="90"/>
    </row>
    <row r="2815" spans="1:1" x14ac:dyDescent="0.35">
      <c r="A2815" s="90"/>
    </row>
    <row r="2816" spans="1:1" x14ac:dyDescent="0.35">
      <c r="A2816" s="90"/>
    </row>
    <row r="2817" spans="1:1" x14ac:dyDescent="0.35">
      <c r="A2817" s="90"/>
    </row>
    <row r="2818" spans="1:1" x14ac:dyDescent="0.35">
      <c r="A2818" s="90"/>
    </row>
    <row r="2819" spans="1:1" x14ac:dyDescent="0.35">
      <c r="A2819" s="90"/>
    </row>
    <row r="2820" spans="1:1" x14ac:dyDescent="0.35">
      <c r="A2820" s="90"/>
    </row>
    <row r="2821" spans="1:1" x14ac:dyDescent="0.35">
      <c r="A2821" s="90"/>
    </row>
    <row r="2822" spans="1:1" x14ac:dyDescent="0.35">
      <c r="A2822" s="90"/>
    </row>
    <row r="2823" spans="1:1" x14ac:dyDescent="0.35">
      <c r="A2823" s="90"/>
    </row>
    <row r="2824" spans="1:1" x14ac:dyDescent="0.35">
      <c r="A2824" s="90"/>
    </row>
    <row r="2825" spans="1:1" x14ac:dyDescent="0.35">
      <c r="A2825" s="90"/>
    </row>
    <row r="2826" spans="1:1" x14ac:dyDescent="0.35">
      <c r="A2826" s="90"/>
    </row>
    <row r="2827" spans="1:1" x14ac:dyDescent="0.35">
      <c r="A2827" s="90"/>
    </row>
    <row r="2828" spans="1:1" x14ac:dyDescent="0.35">
      <c r="A2828" s="90"/>
    </row>
    <row r="2829" spans="1:1" x14ac:dyDescent="0.35">
      <c r="A2829" s="90"/>
    </row>
    <row r="2830" spans="1:1" x14ac:dyDescent="0.35">
      <c r="A2830" s="90"/>
    </row>
    <row r="2831" spans="1:1" x14ac:dyDescent="0.35">
      <c r="A2831" s="90"/>
    </row>
    <row r="2832" spans="1:1" x14ac:dyDescent="0.35">
      <c r="A2832" s="90"/>
    </row>
    <row r="2833" spans="1:1" x14ac:dyDescent="0.35">
      <c r="A2833" s="90"/>
    </row>
    <row r="2834" spans="1:1" x14ac:dyDescent="0.35">
      <c r="A2834" s="90"/>
    </row>
    <row r="2835" spans="1:1" x14ac:dyDescent="0.35">
      <c r="A2835" s="90"/>
    </row>
    <row r="2836" spans="1:1" x14ac:dyDescent="0.35">
      <c r="A2836" s="90"/>
    </row>
    <row r="2837" spans="1:1" x14ac:dyDescent="0.35">
      <c r="A2837" s="90"/>
    </row>
    <row r="2838" spans="1:1" x14ac:dyDescent="0.35">
      <c r="A2838" s="90"/>
    </row>
    <row r="2839" spans="1:1" x14ac:dyDescent="0.35">
      <c r="A2839" s="90"/>
    </row>
    <row r="2840" spans="1:1" x14ac:dyDescent="0.35">
      <c r="A2840" s="90"/>
    </row>
    <row r="2841" spans="1:1" x14ac:dyDescent="0.35">
      <c r="A2841" s="90"/>
    </row>
    <row r="2842" spans="1:1" x14ac:dyDescent="0.35">
      <c r="A2842" s="90"/>
    </row>
    <row r="2843" spans="1:1" x14ac:dyDescent="0.35">
      <c r="A2843" s="90"/>
    </row>
    <row r="2844" spans="1:1" x14ac:dyDescent="0.35">
      <c r="A2844" s="90"/>
    </row>
    <row r="2845" spans="1:1" x14ac:dyDescent="0.35">
      <c r="A2845" s="90"/>
    </row>
    <row r="2846" spans="1:1" x14ac:dyDescent="0.35">
      <c r="A2846" s="90"/>
    </row>
    <row r="2847" spans="1:1" x14ac:dyDescent="0.35">
      <c r="A2847" s="90"/>
    </row>
    <row r="2848" spans="1:1" x14ac:dyDescent="0.35">
      <c r="A2848" s="90"/>
    </row>
    <row r="2849" spans="1:1" x14ac:dyDescent="0.35">
      <c r="A2849" s="90"/>
    </row>
    <row r="2850" spans="1:1" x14ac:dyDescent="0.35">
      <c r="A2850" s="90"/>
    </row>
    <row r="2851" spans="1:1" x14ac:dyDescent="0.35">
      <c r="A2851" s="90"/>
    </row>
    <row r="2852" spans="1:1" x14ac:dyDescent="0.35">
      <c r="A2852" s="90"/>
    </row>
    <row r="2853" spans="1:1" x14ac:dyDescent="0.35">
      <c r="A2853" s="90"/>
    </row>
    <row r="2854" spans="1:1" x14ac:dyDescent="0.35">
      <c r="A2854" s="90"/>
    </row>
    <row r="2855" spans="1:1" x14ac:dyDescent="0.35">
      <c r="A2855" s="90"/>
    </row>
    <row r="2856" spans="1:1" x14ac:dyDescent="0.35">
      <c r="A2856" s="90"/>
    </row>
    <row r="2857" spans="1:1" x14ac:dyDescent="0.35">
      <c r="A2857" s="90"/>
    </row>
    <row r="2858" spans="1:1" x14ac:dyDescent="0.35">
      <c r="A2858" s="90"/>
    </row>
    <row r="2859" spans="1:1" x14ac:dyDescent="0.35">
      <c r="A2859" s="90"/>
    </row>
    <row r="2860" spans="1:1" x14ac:dyDescent="0.35">
      <c r="A2860" s="90"/>
    </row>
    <row r="2861" spans="1:1" x14ac:dyDescent="0.35">
      <c r="A2861" s="90"/>
    </row>
    <row r="2862" spans="1:1" x14ac:dyDescent="0.35">
      <c r="A2862" s="90"/>
    </row>
    <row r="2863" spans="1:1" x14ac:dyDescent="0.35">
      <c r="A2863" s="90"/>
    </row>
    <row r="2864" spans="1:1" x14ac:dyDescent="0.35">
      <c r="A2864" s="90"/>
    </row>
    <row r="2865" spans="1:1" x14ac:dyDescent="0.35">
      <c r="A2865" s="90"/>
    </row>
    <row r="2866" spans="1:1" x14ac:dyDescent="0.35">
      <c r="A2866" s="90"/>
    </row>
    <row r="2867" spans="1:1" x14ac:dyDescent="0.35">
      <c r="A2867" s="90"/>
    </row>
    <row r="2868" spans="1:1" x14ac:dyDescent="0.35">
      <c r="A2868" s="90"/>
    </row>
    <row r="2869" spans="1:1" x14ac:dyDescent="0.35">
      <c r="A2869" s="90"/>
    </row>
    <row r="2870" spans="1:1" x14ac:dyDescent="0.35">
      <c r="A2870" s="90"/>
    </row>
    <row r="2871" spans="1:1" x14ac:dyDescent="0.35">
      <c r="A2871" s="90"/>
    </row>
    <row r="2872" spans="1:1" x14ac:dyDescent="0.35">
      <c r="A2872" s="90"/>
    </row>
    <row r="2873" spans="1:1" x14ac:dyDescent="0.35">
      <c r="A2873" s="90"/>
    </row>
    <row r="2874" spans="1:1" x14ac:dyDescent="0.35">
      <c r="A2874" s="90"/>
    </row>
    <row r="2875" spans="1:1" x14ac:dyDescent="0.35">
      <c r="A2875" s="90"/>
    </row>
    <row r="2876" spans="1:1" x14ac:dyDescent="0.35">
      <c r="A2876" s="90"/>
    </row>
    <row r="2877" spans="1:1" x14ac:dyDescent="0.35">
      <c r="A2877" s="90"/>
    </row>
    <row r="2878" spans="1:1" x14ac:dyDescent="0.35">
      <c r="A2878" s="90"/>
    </row>
    <row r="2879" spans="1:1" x14ac:dyDescent="0.35">
      <c r="A2879" s="90"/>
    </row>
    <row r="2880" spans="1:1" x14ac:dyDescent="0.35">
      <c r="A2880" s="90"/>
    </row>
    <row r="2881" spans="1:1" x14ac:dyDescent="0.35">
      <c r="A2881" s="90"/>
    </row>
    <row r="2882" spans="1:1" x14ac:dyDescent="0.35">
      <c r="A2882" s="90"/>
    </row>
    <row r="2883" spans="1:1" x14ac:dyDescent="0.35">
      <c r="A2883" s="90"/>
    </row>
    <row r="2884" spans="1:1" x14ac:dyDescent="0.35">
      <c r="A2884" s="90"/>
    </row>
    <row r="2885" spans="1:1" x14ac:dyDescent="0.35">
      <c r="A2885" s="90"/>
    </row>
    <row r="2886" spans="1:1" x14ac:dyDescent="0.35">
      <c r="A2886" s="90"/>
    </row>
    <row r="2887" spans="1:1" x14ac:dyDescent="0.35">
      <c r="A2887" s="90"/>
    </row>
    <row r="2888" spans="1:1" x14ac:dyDescent="0.35">
      <c r="A2888" s="90"/>
    </row>
    <row r="2889" spans="1:1" x14ac:dyDescent="0.35">
      <c r="A2889" s="90"/>
    </row>
    <row r="2890" spans="1:1" x14ac:dyDescent="0.35">
      <c r="A2890" s="90"/>
    </row>
    <row r="2891" spans="1:1" x14ac:dyDescent="0.35">
      <c r="A2891" s="90"/>
    </row>
    <row r="2892" spans="1:1" x14ac:dyDescent="0.35">
      <c r="A2892" s="90"/>
    </row>
    <row r="2893" spans="1:1" x14ac:dyDescent="0.35">
      <c r="A2893" s="90"/>
    </row>
    <row r="2894" spans="1:1" x14ac:dyDescent="0.35">
      <c r="A2894" s="90"/>
    </row>
    <row r="2895" spans="1:1" x14ac:dyDescent="0.35">
      <c r="A2895" s="90"/>
    </row>
    <row r="2896" spans="1:1" x14ac:dyDescent="0.35">
      <c r="A2896" s="90"/>
    </row>
    <row r="2897" spans="1:1" x14ac:dyDescent="0.35">
      <c r="A2897" s="90"/>
    </row>
    <row r="2898" spans="1:1" x14ac:dyDescent="0.35">
      <c r="A2898" s="90"/>
    </row>
    <row r="2899" spans="1:1" x14ac:dyDescent="0.35">
      <c r="A2899" s="90"/>
    </row>
    <row r="2900" spans="1:1" x14ac:dyDescent="0.35">
      <c r="A2900" s="90"/>
    </row>
    <row r="2901" spans="1:1" x14ac:dyDescent="0.35">
      <c r="A2901" s="90"/>
    </row>
    <row r="2902" spans="1:1" x14ac:dyDescent="0.35">
      <c r="A2902" s="90"/>
    </row>
    <row r="2903" spans="1:1" x14ac:dyDescent="0.35">
      <c r="A2903" s="90"/>
    </row>
    <row r="2904" spans="1:1" x14ac:dyDescent="0.35">
      <c r="A2904" s="90"/>
    </row>
    <row r="2905" spans="1:1" x14ac:dyDescent="0.35">
      <c r="A2905" s="90"/>
    </row>
    <row r="2906" spans="1:1" x14ac:dyDescent="0.35">
      <c r="A2906" s="90"/>
    </row>
    <row r="2907" spans="1:1" x14ac:dyDescent="0.35">
      <c r="A2907" s="90"/>
    </row>
    <row r="2908" spans="1:1" x14ac:dyDescent="0.35">
      <c r="A2908" s="90"/>
    </row>
    <row r="2909" spans="1:1" x14ac:dyDescent="0.35">
      <c r="A2909" s="90"/>
    </row>
    <row r="2910" spans="1:1" x14ac:dyDescent="0.35">
      <c r="A2910" s="90"/>
    </row>
    <row r="2911" spans="1:1" x14ac:dyDescent="0.35">
      <c r="A2911" s="90"/>
    </row>
    <row r="2912" spans="1:1" x14ac:dyDescent="0.35">
      <c r="A2912" s="90"/>
    </row>
    <row r="2913" spans="1:1" x14ac:dyDescent="0.35">
      <c r="A2913" s="90"/>
    </row>
    <row r="2914" spans="1:1" x14ac:dyDescent="0.35">
      <c r="A2914" s="90"/>
    </row>
    <row r="2915" spans="1:1" x14ac:dyDescent="0.35">
      <c r="A2915" s="90"/>
    </row>
    <row r="2916" spans="1:1" x14ac:dyDescent="0.35">
      <c r="A2916" s="90"/>
    </row>
    <row r="2917" spans="1:1" x14ac:dyDescent="0.35">
      <c r="A2917" s="90"/>
    </row>
    <row r="2918" spans="1:1" x14ac:dyDescent="0.35">
      <c r="A2918" s="90"/>
    </row>
    <row r="2919" spans="1:1" x14ac:dyDescent="0.35">
      <c r="A2919" s="90"/>
    </row>
    <row r="2920" spans="1:1" x14ac:dyDescent="0.35">
      <c r="A2920" s="90"/>
    </row>
    <row r="2921" spans="1:1" x14ac:dyDescent="0.35">
      <c r="A2921" s="90"/>
    </row>
    <row r="2922" spans="1:1" x14ac:dyDescent="0.35">
      <c r="A2922" s="90"/>
    </row>
    <row r="2923" spans="1:1" x14ac:dyDescent="0.35">
      <c r="A2923" s="90"/>
    </row>
    <row r="2924" spans="1:1" x14ac:dyDescent="0.35">
      <c r="A2924" s="90"/>
    </row>
    <row r="2925" spans="1:1" x14ac:dyDescent="0.35">
      <c r="A2925" s="90"/>
    </row>
    <row r="2926" spans="1:1" x14ac:dyDescent="0.35">
      <c r="A2926" s="90"/>
    </row>
    <row r="2927" spans="1:1" x14ac:dyDescent="0.35">
      <c r="A2927" s="90"/>
    </row>
    <row r="2928" spans="1:1" x14ac:dyDescent="0.35">
      <c r="A2928" s="90"/>
    </row>
    <row r="2929" spans="1:1" x14ac:dyDescent="0.35">
      <c r="A2929" s="90"/>
    </row>
    <row r="2930" spans="1:1" x14ac:dyDescent="0.35">
      <c r="A2930" s="90"/>
    </row>
    <row r="2931" spans="1:1" x14ac:dyDescent="0.35">
      <c r="A2931" s="90"/>
    </row>
    <row r="2932" spans="1:1" x14ac:dyDescent="0.35">
      <c r="A2932" s="90"/>
    </row>
    <row r="2933" spans="1:1" x14ac:dyDescent="0.35">
      <c r="A2933" s="90"/>
    </row>
    <row r="2934" spans="1:1" x14ac:dyDescent="0.35">
      <c r="A2934" s="90"/>
    </row>
    <row r="2935" spans="1:1" x14ac:dyDescent="0.35">
      <c r="A2935" s="90"/>
    </row>
    <row r="2936" spans="1:1" x14ac:dyDescent="0.35">
      <c r="A2936" s="90"/>
    </row>
    <row r="2937" spans="1:1" x14ac:dyDescent="0.35">
      <c r="A2937" s="90"/>
    </row>
    <row r="2938" spans="1:1" x14ac:dyDescent="0.35">
      <c r="A2938" s="90"/>
    </row>
    <row r="2939" spans="1:1" x14ac:dyDescent="0.35">
      <c r="A2939" s="90"/>
    </row>
    <row r="2940" spans="1:1" x14ac:dyDescent="0.35">
      <c r="A2940" s="90"/>
    </row>
    <row r="2941" spans="1:1" x14ac:dyDescent="0.35">
      <c r="A2941" s="90"/>
    </row>
    <row r="2942" spans="1:1" x14ac:dyDescent="0.35">
      <c r="A2942" s="90"/>
    </row>
    <row r="2943" spans="1:1" x14ac:dyDescent="0.35">
      <c r="A2943" s="90"/>
    </row>
    <row r="2944" spans="1:1" x14ac:dyDescent="0.35">
      <c r="A2944" s="90"/>
    </row>
    <row r="2945" spans="1:1" x14ac:dyDescent="0.35">
      <c r="A2945" s="90"/>
    </row>
    <row r="2946" spans="1:1" x14ac:dyDescent="0.35">
      <c r="A2946" s="90"/>
    </row>
    <row r="2947" spans="1:1" x14ac:dyDescent="0.35">
      <c r="A2947" s="90"/>
    </row>
    <row r="2948" spans="1:1" x14ac:dyDescent="0.35">
      <c r="A2948" s="90"/>
    </row>
    <row r="2949" spans="1:1" x14ac:dyDescent="0.35">
      <c r="A2949" s="90"/>
    </row>
    <row r="2950" spans="1:1" x14ac:dyDescent="0.35">
      <c r="A2950" s="90"/>
    </row>
    <row r="2951" spans="1:1" x14ac:dyDescent="0.35">
      <c r="A2951" s="90"/>
    </row>
    <row r="2952" spans="1:1" x14ac:dyDescent="0.35">
      <c r="A2952" s="90"/>
    </row>
    <row r="2953" spans="1:1" x14ac:dyDescent="0.35">
      <c r="A2953" s="90"/>
    </row>
    <row r="2954" spans="1:1" x14ac:dyDescent="0.35">
      <c r="A2954" s="90"/>
    </row>
    <row r="2955" spans="1:1" x14ac:dyDescent="0.35">
      <c r="A2955" s="90"/>
    </row>
    <row r="2956" spans="1:1" x14ac:dyDescent="0.35">
      <c r="A2956" s="90"/>
    </row>
    <row r="2957" spans="1:1" x14ac:dyDescent="0.35">
      <c r="A2957" s="90"/>
    </row>
    <row r="2958" spans="1:1" x14ac:dyDescent="0.35">
      <c r="A2958" s="90"/>
    </row>
    <row r="2959" spans="1:1" x14ac:dyDescent="0.35">
      <c r="A2959" s="90"/>
    </row>
    <row r="2960" spans="1:1" x14ac:dyDescent="0.35">
      <c r="A2960" s="90"/>
    </row>
    <row r="2961" spans="1:1" x14ac:dyDescent="0.35">
      <c r="A2961" s="90"/>
    </row>
    <row r="2962" spans="1:1" x14ac:dyDescent="0.35">
      <c r="A2962" s="90"/>
    </row>
    <row r="2963" spans="1:1" x14ac:dyDescent="0.35">
      <c r="A2963" s="90"/>
    </row>
    <row r="2964" spans="1:1" x14ac:dyDescent="0.35">
      <c r="A2964" s="90"/>
    </row>
    <row r="2965" spans="1:1" x14ac:dyDescent="0.35">
      <c r="A2965" s="90"/>
    </row>
    <row r="2966" spans="1:1" x14ac:dyDescent="0.35">
      <c r="A2966" s="90"/>
    </row>
    <row r="2967" spans="1:1" x14ac:dyDescent="0.35">
      <c r="A2967" s="90"/>
    </row>
    <row r="2968" spans="1:1" x14ac:dyDescent="0.35">
      <c r="A2968" s="90"/>
    </row>
    <row r="2969" spans="1:1" x14ac:dyDescent="0.35">
      <c r="A2969" s="90"/>
    </row>
    <row r="2970" spans="1:1" x14ac:dyDescent="0.35">
      <c r="A2970" s="90"/>
    </row>
    <row r="2971" spans="1:1" x14ac:dyDescent="0.35">
      <c r="A2971" s="90"/>
    </row>
    <row r="2972" spans="1:1" x14ac:dyDescent="0.35">
      <c r="A2972" s="90"/>
    </row>
    <row r="2973" spans="1:1" x14ac:dyDescent="0.35">
      <c r="A2973" s="90"/>
    </row>
    <row r="2974" spans="1:1" x14ac:dyDescent="0.35">
      <c r="A2974" s="90"/>
    </row>
    <row r="2975" spans="1:1" x14ac:dyDescent="0.35">
      <c r="A2975" s="90"/>
    </row>
    <row r="2976" spans="1:1" x14ac:dyDescent="0.35">
      <c r="A2976" s="90"/>
    </row>
    <row r="2977" spans="1:1" x14ac:dyDescent="0.35">
      <c r="A2977" s="90"/>
    </row>
    <row r="2978" spans="1:1" x14ac:dyDescent="0.35">
      <c r="A2978" s="90"/>
    </row>
    <row r="2979" spans="1:1" x14ac:dyDescent="0.35">
      <c r="A2979" s="90"/>
    </row>
    <row r="2980" spans="1:1" x14ac:dyDescent="0.35">
      <c r="A2980" s="90"/>
    </row>
    <row r="2981" spans="1:1" x14ac:dyDescent="0.35">
      <c r="A2981" s="90"/>
    </row>
    <row r="2982" spans="1:1" x14ac:dyDescent="0.35">
      <c r="A2982" s="90"/>
    </row>
    <row r="2983" spans="1:1" x14ac:dyDescent="0.35">
      <c r="A2983" s="90"/>
    </row>
    <row r="2984" spans="1:1" x14ac:dyDescent="0.35">
      <c r="A2984" s="90"/>
    </row>
    <row r="2985" spans="1:1" x14ac:dyDescent="0.35">
      <c r="A2985" s="90"/>
    </row>
    <row r="2986" spans="1:1" x14ac:dyDescent="0.35">
      <c r="A2986" s="90"/>
    </row>
    <row r="2987" spans="1:1" x14ac:dyDescent="0.35">
      <c r="A2987" s="90"/>
    </row>
    <row r="2988" spans="1:1" x14ac:dyDescent="0.35">
      <c r="A2988" s="90"/>
    </row>
    <row r="2989" spans="1:1" x14ac:dyDescent="0.35">
      <c r="A2989" s="90"/>
    </row>
    <row r="2990" spans="1:1" x14ac:dyDescent="0.35">
      <c r="A2990" s="90"/>
    </row>
    <row r="2991" spans="1:1" x14ac:dyDescent="0.35">
      <c r="A2991" s="90"/>
    </row>
    <row r="2992" spans="1:1" x14ac:dyDescent="0.35">
      <c r="A2992" s="90"/>
    </row>
    <row r="2993" spans="1:1" x14ac:dyDescent="0.35">
      <c r="A2993" s="90"/>
    </row>
    <row r="2994" spans="1:1" x14ac:dyDescent="0.35">
      <c r="A2994" s="90"/>
    </row>
    <row r="2995" spans="1:1" x14ac:dyDescent="0.35">
      <c r="A2995" s="90"/>
    </row>
    <row r="2996" spans="1:1" x14ac:dyDescent="0.35">
      <c r="A2996" s="90"/>
    </row>
    <row r="2997" spans="1:1" x14ac:dyDescent="0.35">
      <c r="A2997" s="90"/>
    </row>
    <row r="2998" spans="1:1" x14ac:dyDescent="0.35">
      <c r="A2998" s="90"/>
    </row>
    <row r="2999" spans="1:1" x14ac:dyDescent="0.35">
      <c r="A2999" s="90"/>
    </row>
    <row r="3000" spans="1:1" x14ac:dyDescent="0.35">
      <c r="A3000" s="90"/>
    </row>
    <row r="3001" spans="1:1" x14ac:dyDescent="0.35">
      <c r="A3001" s="90"/>
    </row>
    <row r="3002" spans="1:1" x14ac:dyDescent="0.35">
      <c r="A3002" s="90"/>
    </row>
    <row r="3003" spans="1:1" x14ac:dyDescent="0.35">
      <c r="A3003" s="90"/>
    </row>
    <row r="3004" spans="1:1" x14ac:dyDescent="0.35">
      <c r="A3004" s="90"/>
    </row>
    <row r="3005" spans="1:1" x14ac:dyDescent="0.35">
      <c r="A3005" s="90"/>
    </row>
    <row r="3006" spans="1:1" x14ac:dyDescent="0.35">
      <c r="A3006" s="90"/>
    </row>
    <row r="3007" spans="1:1" x14ac:dyDescent="0.35">
      <c r="A3007" s="90"/>
    </row>
    <row r="3008" spans="1:1" x14ac:dyDescent="0.35">
      <c r="A3008" s="90"/>
    </row>
    <row r="3009" spans="1:1" x14ac:dyDescent="0.35">
      <c r="A3009" s="90"/>
    </row>
    <row r="3010" spans="1:1" x14ac:dyDescent="0.35">
      <c r="A3010" s="90"/>
    </row>
    <row r="3011" spans="1:1" x14ac:dyDescent="0.35">
      <c r="A3011" s="90"/>
    </row>
    <row r="3012" spans="1:1" x14ac:dyDescent="0.35">
      <c r="A3012" s="90"/>
    </row>
    <row r="3013" spans="1:1" x14ac:dyDescent="0.35">
      <c r="A3013" s="90"/>
    </row>
    <row r="3014" spans="1:1" x14ac:dyDescent="0.35">
      <c r="A3014" s="90"/>
    </row>
    <row r="3015" spans="1:1" x14ac:dyDescent="0.35">
      <c r="A3015" s="90"/>
    </row>
    <row r="3016" spans="1:1" x14ac:dyDescent="0.35">
      <c r="A3016" s="90"/>
    </row>
    <row r="3017" spans="1:1" x14ac:dyDescent="0.35">
      <c r="A3017" s="90"/>
    </row>
    <row r="3018" spans="1:1" x14ac:dyDescent="0.35">
      <c r="A3018" s="90"/>
    </row>
    <row r="3019" spans="1:1" x14ac:dyDescent="0.35">
      <c r="A3019" s="90"/>
    </row>
    <row r="3020" spans="1:1" x14ac:dyDescent="0.35">
      <c r="A3020" s="90"/>
    </row>
    <row r="3021" spans="1:1" x14ac:dyDescent="0.35">
      <c r="A3021" s="90"/>
    </row>
    <row r="3022" spans="1:1" x14ac:dyDescent="0.35">
      <c r="A3022" s="90"/>
    </row>
    <row r="3023" spans="1:1" x14ac:dyDescent="0.35">
      <c r="A3023" s="90"/>
    </row>
    <row r="3024" spans="1:1" x14ac:dyDescent="0.35">
      <c r="A3024" s="90"/>
    </row>
    <row r="3025" spans="1:1" x14ac:dyDescent="0.35">
      <c r="A3025" s="90"/>
    </row>
    <row r="3026" spans="1:1" x14ac:dyDescent="0.35">
      <c r="A3026" s="90"/>
    </row>
    <row r="3027" spans="1:1" x14ac:dyDescent="0.35">
      <c r="A3027" s="90"/>
    </row>
    <row r="3028" spans="1:1" x14ac:dyDescent="0.35">
      <c r="A3028" s="90"/>
    </row>
    <row r="3029" spans="1:1" x14ac:dyDescent="0.35">
      <c r="A3029" s="90"/>
    </row>
    <row r="3030" spans="1:1" x14ac:dyDescent="0.35">
      <c r="A3030" s="90"/>
    </row>
    <row r="3031" spans="1:1" x14ac:dyDescent="0.35">
      <c r="A3031" s="90"/>
    </row>
    <row r="3032" spans="1:1" x14ac:dyDescent="0.35">
      <c r="A3032" s="90"/>
    </row>
    <row r="3033" spans="1:1" x14ac:dyDescent="0.35">
      <c r="A3033" s="90"/>
    </row>
    <row r="3034" spans="1:1" x14ac:dyDescent="0.35">
      <c r="A3034" s="90"/>
    </row>
    <row r="3035" spans="1:1" x14ac:dyDescent="0.35">
      <c r="A3035" s="90"/>
    </row>
    <row r="3036" spans="1:1" x14ac:dyDescent="0.35">
      <c r="A3036" s="90"/>
    </row>
    <row r="3037" spans="1:1" x14ac:dyDescent="0.35">
      <c r="A3037" s="90"/>
    </row>
    <row r="3038" spans="1:1" x14ac:dyDescent="0.35">
      <c r="A3038" s="90"/>
    </row>
    <row r="3039" spans="1:1" x14ac:dyDescent="0.35">
      <c r="A3039" s="90"/>
    </row>
    <row r="3040" spans="1:1" x14ac:dyDescent="0.35">
      <c r="A3040" s="90"/>
    </row>
    <row r="3041" spans="1:1" x14ac:dyDescent="0.35">
      <c r="A3041" s="90"/>
    </row>
    <row r="3042" spans="1:1" x14ac:dyDescent="0.35">
      <c r="A3042" s="90"/>
    </row>
    <row r="3043" spans="1:1" x14ac:dyDescent="0.35">
      <c r="A3043" s="90"/>
    </row>
    <row r="3044" spans="1:1" x14ac:dyDescent="0.35">
      <c r="A3044" s="90"/>
    </row>
    <row r="3045" spans="1:1" x14ac:dyDescent="0.35">
      <c r="A3045" s="90"/>
    </row>
    <row r="3046" spans="1:1" x14ac:dyDescent="0.35">
      <c r="A3046" s="90"/>
    </row>
    <row r="3047" spans="1:1" x14ac:dyDescent="0.35">
      <c r="A3047" s="90"/>
    </row>
    <row r="3048" spans="1:1" x14ac:dyDescent="0.35">
      <c r="A3048" s="90"/>
    </row>
    <row r="3049" spans="1:1" x14ac:dyDescent="0.35">
      <c r="A3049" s="90"/>
    </row>
    <row r="3050" spans="1:1" x14ac:dyDescent="0.35">
      <c r="A3050" s="90"/>
    </row>
    <row r="3051" spans="1:1" x14ac:dyDescent="0.35">
      <c r="A3051" s="90"/>
    </row>
    <row r="3052" spans="1:1" x14ac:dyDescent="0.35">
      <c r="A3052" s="90"/>
    </row>
    <row r="3053" spans="1:1" x14ac:dyDescent="0.35">
      <c r="A3053" s="90"/>
    </row>
    <row r="3054" spans="1:1" x14ac:dyDescent="0.35">
      <c r="A3054" s="90"/>
    </row>
    <row r="3055" spans="1:1" x14ac:dyDescent="0.35">
      <c r="A3055" s="90"/>
    </row>
    <row r="3056" spans="1:1" x14ac:dyDescent="0.35">
      <c r="A3056" s="90"/>
    </row>
    <row r="3057" spans="1:1" x14ac:dyDescent="0.35">
      <c r="A3057" s="90"/>
    </row>
    <row r="3058" spans="1:1" x14ac:dyDescent="0.35">
      <c r="A3058" s="90"/>
    </row>
    <row r="3059" spans="1:1" x14ac:dyDescent="0.35">
      <c r="A3059" s="90"/>
    </row>
    <row r="3060" spans="1:1" x14ac:dyDescent="0.35">
      <c r="A3060" s="90"/>
    </row>
    <row r="3061" spans="1:1" x14ac:dyDescent="0.35">
      <c r="A3061" s="90"/>
    </row>
    <row r="3062" spans="1:1" x14ac:dyDescent="0.35">
      <c r="A3062" s="90"/>
    </row>
    <row r="3063" spans="1:1" x14ac:dyDescent="0.35">
      <c r="A3063" s="90"/>
    </row>
    <row r="3064" spans="1:1" x14ac:dyDescent="0.35">
      <c r="A3064" s="90"/>
    </row>
    <row r="3065" spans="1:1" x14ac:dyDescent="0.35">
      <c r="A3065" s="90"/>
    </row>
    <row r="3066" spans="1:1" x14ac:dyDescent="0.35">
      <c r="A3066" s="90"/>
    </row>
    <row r="3067" spans="1:1" x14ac:dyDescent="0.35">
      <c r="A3067" s="90"/>
    </row>
    <row r="3068" spans="1:1" x14ac:dyDescent="0.35">
      <c r="A3068" s="90"/>
    </row>
    <row r="3069" spans="1:1" x14ac:dyDescent="0.35">
      <c r="A3069" s="90"/>
    </row>
    <row r="3070" spans="1:1" x14ac:dyDescent="0.35">
      <c r="A3070" s="90"/>
    </row>
    <row r="3071" spans="1:1" x14ac:dyDescent="0.35">
      <c r="A3071" s="90"/>
    </row>
    <row r="3072" spans="1:1" x14ac:dyDescent="0.35">
      <c r="A3072" s="90"/>
    </row>
    <row r="3073" spans="1:1" x14ac:dyDescent="0.35">
      <c r="A3073" s="90"/>
    </row>
    <row r="3074" spans="1:1" x14ac:dyDescent="0.35">
      <c r="A3074" s="90"/>
    </row>
    <row r="3075" spans="1:1" x14ac:dyDescent="0.35">
      <c r="A3075" s="90"/>
    </row>
    <row r="3076" spans="1:1" x14ac:dyDescent="0.35">
      <c r="A3076" s="90"/>
    </row>
    <row r="3077" spans="1:1" x14ac:dyDescent="0.35">
      <c r="A3077" s="90"/>
    </row>
    <row r="3078" spans="1:1" x14ac:dyDescent="0.35">
      <c r="A3078" s="90"/>
    </row>
    <row r="3079" spans="1:1" x14ac:dyDescent="0.35">
      <c r="A3079" s="90"/>
    </row>
    <row r="3080" spans="1:1" x14ac:dyDescent="0.35">
      <c r="A3080" s="90"/>
    </row>
    <row r="3081" spans="1:1" x14ac:dyDescent="0.35">
      <c r="A3081" s="90"/>
    </row>
    <row r="3082" spans="1:1" x14ac:dyDescent="0.35">
      <c r="A3082" s="90"/>
    </row>
    <row r="3083" spans="1:1" x14ac:dyDescent="0.35">
      <c r="A3083" s="90"/>
    </row>
    <row r="3084" spans="1:1" x14ac:dyDescent="0.35">
      <c r="A3084" s="90"/>
    </row>
    <row r="3085" spans="1:1" x14ac:dyDescent="0.35">
      <c r="A3085" s="90"/>
    </row>
    <row r="3086" spans="1:1" x14ac:dyDescent="0.35">
      <c r="A3086" s="90"/>
    </row>
    <row r="3087" spans="1:1" x14ac:dyDescent="0.35">
      <c r="A3087" s="90"/>
    </row>
    <row r="3088" spans="1:1" x14ac:dyDescent="0.35">
      <c r="A3088" s="90"/>
    </row>
    <row r="3089" spans="1:1" x14ac:dyDescent="0.35">
      <c r="A3089" s="90"/>
    </row>
    <row r="3090" spans="1:1" x14ac:dyDescent="0.35">
      <c r="A3090" s="90"/>
    </row>
    <row r="3091" spans="1:1" x14ac:dyDescent="0.35">
      <c r="A3091" s="90"/>
    </row>
    <row r="3092" spans="1:1" x14ac:dyDescent="0.35">
      <c r="A3092" s="90"/>
    </row>
    <row r="3093" spans="1:1" x14ac:dyDescent="0.35">
      <c r="A3093" s="90"/>
    </row>
    <row r="3094" spans="1:1" x14ac:dyDescent="0.35">
      <c r="A3094" s="90"/>
    </row>
    <row r="3095" spans="1:1" x14ac:dyDescent="0.35">
      <c r="A3095" s="90"/>
    </row>
    <row r="3096" spans="1:1" x14ac:dyDescent="0.35">
      <c r="A3096" s="90"/>
    </row>
    <row r="3097" spans="1:1" x14ac:dyDescent="0.35">
      <c r="A3097" s="90"/>
    </row>
    <row r="3098" spans="1:1" x14ac:dyDescent="0.35">
      <c r="A3098" s="90"/>
    </row>
    <row r="3099" spans="1:1" x14ac:dyDescent="0.35">
      <c r="A3099" s="90"/>
    </row>
    <row r="3100" spans="1:1" x14ac:dyDescent="0.35">
      <c r="A3100" s="90"/>
    </row>
    <row r="3101" spans="1:1" x14ac:dyDescent="0.35">
      <c r="A3101" s="90"/>
    </row>
    <row r="3102" spans="1:1" x14ac:dyDescent="0.35">
      <c r="A3102" s="90"/>
    </row>
    <row r="3103" spans="1:1" x14ac:dyDescent="0.35">
      <c r="A3103" s="90"/>
    </row>
    <row r="3104" spans="1:1" x14ac:dyDescent="0.35">
      <c r="A3104" s="90"/>
    </row>
    <row r="3105" spans="1:1" x14ac:dyDescent="0.35">
      <c r="A3105" s="90"/>
    </row>
    <row r="3106" spans="1:1" x14ac:dyDescent="0.35">
      <c r="A3106" s="90"/>
    </row>
    <row r="3107" spans="1:1" x14ac:dyDescent="0.35">
      <c r="A3107" s="90"/>
    </row>
    <row r="3108" spans="1:1" x14ac:dyDescent="0.35">
      <c r="A3108" s="90"/>
    </row>
    <row r="3109" spans="1:1" x14ac:dyDescent="0.35">
      <c r="A3109" s="90"/>
    </row>
    <row r="3110" spans="1:1" x14ac:dyDescent="0.35">
      <c r="A3110" s="90"/>
    </row>
    <row r="3111" spans="1:1" x14ac:dyDescent="0.35">
      <c r="A3111" s="90"/>
    </row>
    <row r="3112" spans="1:1" x14ac:dyDescent="0.35">
      <c r="A3112" s="90"/>
    </row>
    <row r="3113" spans="1:1" x14ac:dyDescent="0.35">
      <c r="A3113" s="90"/>
    </row>
    <row r="3114" spans="1:1" x14ac:dyDescent="0.35">
      <c r="A3114" s="90"/>
    </row>
    <row r="3115" spans="1:1" x14ac:dyDescent="0.35">
      <c r="A3115" s="90"/>
    </row>
    <row r="3116" spans="1:1" x14ac:dyDescent="0.35">
      <c r="A3116" s="90"/>
    </row>
    <row r="3117" spans="1:1" x14ac:dyDescent="0.35">
      <c r="A3117" s="90"/>
    </row>
    <row r="3118" spans="1:1" x14ac:dyDescent="0.35">
      <c r="A3118" s="90"/>
    </row>
    <row r="3119" spans="1:1" x14ac:dyDescent="0.35">
      <c r="A3119" s="90"/>
    </row>
    <row r="3120" spans="1:1" x14ac:dyDescent="0.35">
      <c r="A3120" s="90"/>
    </row>
    <row r="3121" spans="1:1" x14ac:dyDescent="0.35">
      <c r="A3121" s="90"/>
    </row>
    <row r="3122" spans="1:1" x14ac:dyDescent="0.35">
      <c r="A3122" s="90"/>
    </row>
    <row r="3123" spans="1:1" x14ac:dyDescent="0.35">
      <c r="A3123" s="90"/>
    </row>
  </sheetData>
  <sheetProtection selectLockedCells="1" selectUnlockedCells="1"/>
  <mergeCells count="3">
    <mergeCell ref="B1:D1"/>
    <mergeCell ref="B2:D2"/>
    <mergeCell ref="B8:D8"/>
  </mergeCells>
  <pageMargins left="0.7" right="0.7" top="0.75" bottom="0.75" header="0.3" footer="0.3"/>
  <pageSetup paperSize="9" scale="64" orientation="portrait" r:id="rId1"/>
  <headerFooter>
    <oddHeader>&amp;R&amp;D</oddHeader>
    <oddFooter>&amp;L&amp;F / &amp;A&amp;R&amp;P/&amp;N</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51"/>
  <sheetViews>
    <sheetView showGridLines="0" zoomScale="90" zoomScaleNormal="90" workbookViewId="0">
      <pane xSplit="1" topLeftCell="B1" activePane="topRight" state="frozen"/>
      <selection pane="topRight" activeCell="B10" sqref="B10"/>
    </sheetView>
  </sheetViews>
  <sheetFormatPr defaultColWidth="9" defaultRowHeight="13.5" outlineLevelRow="1" x14ac:dyDescent="0.35"/>
  <cols>
    <col min="1" max="1" width="2.6875" style="19" customWidth="1"/>
    <col min="2" max="2" width="23.875" style="19" customWidth="1"/>
    <col min="3" max="3" width="6.625" style="19" customWidth="1"/>
    <col min="4" max="4" width="14" style="51" customWidth="1"/>
    <col min="5" max="5" width="15.1875" style="19" customWidth="1"/>
    <col min="6" max="6" width="21.875" style="19" customWidth="1"/>
    <col min="7" max="7" width="9.6875" style="19" customWidth="1"/>
    <col min="8" max="8" width="25.5" style="19" customWidth="1"/>
    <col min="9" max="9" width="14.6875" style="51" customWidth="1"/>
    <col min="10" max="10" width="23" style="19" customWidth="1"/>
    <col min="11" max="11" width="9.6875" style="19" customWidth="1"/>
    <col min="12" max="16384" width="9" style="19"/>
  </cols>
  <sheetData>
    <row r="1" spans="1:13" s="44" customFormat="1" ht="11.25" customHeight="1" x14ac:dyDescent="0.35">
      <c r="A1" s="22"/>
      <c r="B1" s="21"/>
      <c r="C1" s="22"/>
      <c r="D1" s="53"/>
      <c r="E1" s="22"/>
      <c r="F1" s="22"/>
      <c r="G1" s="22"/>
      <c r="H1" s="21"/>
      <c r="I1" s="53"/>
      <c r="J1" s="22"/>
      <c r="K1" s="22"/>
    </row>
    <row r="2" spans="1:13" s="44" customFormat="1" ht="46.5" customHeight="1" x14ac:dyDescent="0.65">
      <c r="A2" s="23"/>
      <c r="B2" s="323" t="s">
        <v>3</v>
      </c>
      <c r="C2" s="316" t="s">
        <v>17</v>
      </c>
      <c r="D2" s="316"/>
      <c r="E2" s="316"/>
      <c r="F2" s="316"/>
      <c r="G2" s="316"/>
      <c r="H2" s="316"/>
      <c r="I2" s="316"/>
      <c r="J2" s="325" t="s">
        <v>27</v>
      </c>
      <c r="K2" s="325"/>
      <c r="L2" s="49"/>
      <c r="M2" s="49"/>
    </row>
    <row r="3" spans="1:13" s="44" customFormat="1" ht="34.5" customHeight="1" thickBot="1" x14ac:dyDescent="0.4">
      <c r="A3" s="27"/>
      <c r="B3" s="323"/>
      <c r="C3" s="316"/>
      <c r="D3" s="316"/>
      <c r="E3" s="316"/>
      <c r="F3" s="316"/>
      <c r="G3" s="316"/>
      <c r="H3" s="316"/>
      <c r="I3" s="316"/>
      <c r="J3" s="325"/>
      <c r="K3" s="325"/>
      <c r="L3" s="50"/>
      <c r="M3" s="50"/>
    </row>
    <row r="4" spans="1:13" s="44" customFormat="1" ht="79.5" customHeight="1" thickBot="1" x14ac:dyDescent="0.4">
      <c r="B4" s="323"/>
      <c r="C4" s="317" t="s">
        <v>7</v>
      </c>
      <c r="D4" s="318"/>
      <c r="E4" s="318"/>
      <c r="F4" s="318"/>
      <c r="G4" s="318"/>
      <c r="H4" s="318"/>
      <c r="I4" s="319"/>
    </row>
    <row r="5" spans="1:13" ht="24" customHeight="1" x14ac:dyDescent="0.35">
      <c r="B5" s="324"/>
      <c r="C5" s="324"/>
      <c r="D5" s="324"/>
      <c r="E5" s="324"/>
      <c r="F5" s="324"/>
      <c r="G5" s="324"/>
    </row>
    <row r="6" spans="1:13" ht="15.75" customHeight="1" x14ac:dyDescent="0.55000000000000004">
      <c r="A6" s="45"/>
      <c r="B6" s="46"/>
      <c r="C6" s="46"/>
      <c r="D6" s="52"/>
      <c r="E6" s="46"/>
      <c r="F6" s="46"/>
      <c r="G6" s="46"/>
      <c r="H6" s="46"/>
      <c r="I6" s="52"/>
      <c r="J6" s="46"/>
      <c r="K6" s="46"/>
    </row>
    <row r="7" spans="1:13" s="47" customFormat="1" ht="30.75" customHeight="1" x14ac:dyDescent="0.8">
      <c r="A7" s="77">
        <v>2012</v>
      </c>
      <c r="B7" s="314">
        <v>2012</v>
      </c>
      <c r="C7" s="314"/>
      <c r="D7" s="314"/>
      <c r="E7" s="314"/>
      <c r="F7" s="314"/>
      <c r="G7" s="314"/>
      <c r="H7" s="314"/>
      <c r="I7" s="314"/>
      <c r="J7" s="314"/>
      <c r="K7" s="315"/>
    </row>
    <row r="8" spans="1:13" ht="30" customHeight="1" outlineLevel="1" x14ac:dyDescent="0.5">
      <c r="A8" s="320">
        <v>2012</v>
      </c>
      <c r="B8" s="321" t="s">
        <v>12</v>
      </c>
      <c r="C8" s="322"/>
      <c r="D8" s="322"/>
      <c r="E8" s="322"/>
      <c r="F8" s="322"/>
      <c r="G8" s="322"/>
      <c r="H8" s="321" t="s">
        <v>13</v>
      </c>
      <c r="I8" s="322"/>
      <c r="J8" s="322"/>
      <c r="K8" s="322"/>
    </row>
    <row r="9" spans="1:13" s="82" customFormat="1" ht="37.5" customHeight="1" outlineLevel="1" x14ac:dyDescent="0.4">
      <c r="A9" s="320"/>
      <c r="B9" s="78" t="s">
        <v>1</v>
      </c>
      <c r="C9" s="81" t="s">
        <v>10</v>
      </c>
      <c r="D9" s="79" t="s">
        <v>2</v>
      </c>
      <c r="E9" s="78" t="s">
        <v>0</v>
      </c>
      <c r="F9" s="81" t="s">
        <v>11</v>
      </c>
      <c r="G9" s="83" t="s">
        <v>5</v>
      </c>
      <c r="H9" s="78" t="s">
        <v>14</v>
      </c>
      <c r="I9" s="79" t="s">
        <v>2</v>
      </c>
      <c r="J9" s="81" t="s">
        <v>9</v>
      </c>
      <c r="K9" s="84" t="s">
        <v>5</v>
      </c>
    </row>
    <row r="10" spans="1:13" ht="21" customHeight="1" outlineLevel="1" x14ac:dyDescent="0.35">
      <c r="A10" s="320"/>
      <c r="B10" s="10"/>
      <c r="C10" s="54"/>
      <c r="D10" s="63"/>
      <c r="E10" s="70" t="e">
        <f>C10/Skráning!C7</f>
        <v>#VALUE!</v>
      </c>
      <c r="F10" s="66"/>
      <c r="G10" s="37" t="e">
        <f>F10/C10</f>
        <v>#DIV/0!</v>
      </c>
      <c r="H10" s="12"/>
      <c r="I10" s="57"/>
      <c r="J10" s="60"/>
      <c r="K10" s="37" t="e">
        <f>J10/I10</f>
        <v>#DIV/0!</v>
      </c>
    </row>
    <row r="11" spans="1:13" ht="21" customHeight="1" outlineLevel="1" x14ac:dyDescent="0.35">
      <c r="A11" s="320"/>
      <c r="B11" s="13"/>
      <c r="C11" s="54"/>
      <c r="D11" s="63"/>
      <c r="E11" s="70" t="e">
        <f>C11/Skráning!C7</f>
        <v>#VALUE!</v>
      </c>
      <c r="F11" s="66"/>
      <c r="G11" s="37" t="e">
        <f>F11/C11</f>
        <v>#DIV/0!</v>
      </c>
      <c r="H11" s="14"/>
      <c r="I11" s="57"/>
      <c r="J11" s="60"/>
      <c r="K11" s="37" t="e">
        <f>J11/I11</f>
        <v>#DIV/0!</v>
      </c>
    </row>
    <row r="12" spans="1:13" ht="21" customHeight="1" outlineLevel="1" x14ac:dyDescent="0.35">
      <c r="A12" s="320"/>
      <c r="B12" s="15"/>
      <c r="C12" s="54"/>
      <c r="D12" s="63"/>
      <c r="E12" s="70" t="e">
        <f>C12/Skráning!C7</f>
        <v>#VALUE!</v>
      </c>
      <c r="F12" s="66"/>
      <c r="G12" s="37" t="e">
        <f>F12/C12</f>
        <v>#DIV/0!</v>
      </c>
      <c r="H12" s="12"/>
      <c r="I12" s="42"/>
      <c r="J12" s="58"/>
      <c r="K12" s="37" t="e">
        <f>J12/I12</f>
        <v>#DIV/0!</v>
      </c>
    </row>
    <row r="13" spans="1:13" ht="21" customHeight="1" outlineLevel="1" x14ac:dyDescent="0.35">
      <c r="A13" s="320"/>
      <c r="B13" s="15"/>
      <c r="C13" s="97"/>
      <c r="D13" s="64"/>
      <c r="E13" s="98" t="e">
        <f>C13/Skráning!C7</f>
        <v>#VALUE!</v>
      </c>
      <c r="F13" s="67"/>
      <c r="G13" s="39" t="e">
        <f>F13/C13</f>
        <v>#DIV/0!</v>
      </c>
      <c r="H13" s="94"/>
      <c r="I13" s="59"/>
      <c r="J13" s="99"/>
      <c r="K13" s="39" t="e">
        <f>J13/I13</f>
        <v>#DIV/0!</v>
      </c>
    </row>
    <row r="14" spans="1:13" ht="13.9" outlineLevel="1" thickBot="1" x14ac:dyDescent="0.4">
      <c r="A14" s="320"/>
      <c r="B14" s="100" t="s">
        <v>25</v>
      </c>
      <c r="C14" s="101">
        <f>SUM(C10:C13)</f>
        <v>0</v>
      </c>
      <c r="D14" s="95">
        <f>SUM(D10:D13)</f>
        <v>0</v>
      </c>
      <c r="E14" s="102" t="e">
        <f>C14/Skráning!C7</f>
        <v>#VALUE!</v>
      </c>
      <c r="F14" s="96">
        <f>SUM(F10:F13)</f>
        <v>0</v>
      </c>
      <c r="G14" s="103" t="e">
        <f>F14/C14</f>
        <v>#DIV/0!</v>
      </c>
      <c r="H14" s="101"/>
      <c r="I14" s="95">
        <f>SUM(I10:I13)</f>
        <v>0</v>
      </c>
      <c r="J14" s="104">
        <f>SUM(J10:J13)</f>
        <v>0</v>
      </c>
      <c r="K14" s="103" t="e">
        <f>J14/I14</f>
        <v>#DIV/0!</v>
      </c>
    </row>
    <row r="15" spans="1:13" ht="13.9" thickTop="1" x14ac:dyDescent="0.35">
      <c r="A15" s="48"/>
    </row>
    <row r="16" spans="1:13" s="47" customFormat="1" ht="30.75" customHeight="1" x14ac:dyDescent="0.8">
      <c r="A16" s="77">
        <v>2012</v>
      </c>
      <c r="B16" s="314">
        <v>2013</v>
      </c>
      <c r="C16" s="314"/>
      <c r="D16" s="314"/>
      <c r="E16" s="314"/>
      <c r="F16" s="314"/>
      <c r="G16" s="314"/>
      <c r="H16" s="314"/>
      <c r="I16" s="314"/>
      <c r="J16" s="314"/>
      <c r="K16" s="315"/>
    </row>
    <row r="17" spans="1:11" ht="30" hidden="1" customHeight="1" outlineLevel="1" x14ac:dyDescent="0.5">
      <c r="A17" s="320">
        <v>2013</v>
      </c>
      <c r="B17" s="321" t="s">
        <v>12</v>
      </c>
      <c r="C17" s="322"/>
      <c r="D17" s="322"/>
      <c r="E17" s="322"/>
      <c r="F17" s="322"/>
      <c r="G17" s="322"/>
      <c r="H17" s="321" t="s">
        <v>13</v>
      </c>
      <c r="I17" s="322"/>
      <c r="J17" s="322"/>
      <c r="K17" s="322"/>
    </row>
    <row r="18" spans="1:11" s="82" customFormat="1" ht="37.5" hidden="1" customHeight="1" outlineLevel="1" x14ac:dyDescent="0.4">
      <c r="A18" s="320"/>
      <c r="B18" s="78" t="s">
        <v>1</v>
      </c>
      <c r="C18" s="81" t="s">
        <v>10</v>
      </c>
      <c r="D18" s="79" t="s">
        <v>2</v>
      </c>
      <c r="E18" s="78" t="s">
        <v>0</v>
      </c>
      <c r="F18" s="81" t="s">
        <v>11</v>
      </c>
      <c r="G18" s="83" t="s">
        <v>5</v>
      </c>
      <c r="H18" s="78" t="s">
        <v>14</v>
      </c>
      <c r="I18" s="79" t="s">
        <v>2</v>
      </c>
      <c r="J18" s="81" t="s">
        <v>9</v>
      </c>
      <c r="K18" s="84" t="s">
        <v>5</v>
      </c>
    </row>
    <row r="19" spans="1:11" ht="21" hidden="1" customHeight="1" outlineLevel="1" x14ac:dyDescent="0.35">
      <c r="A19" s="320"/>
      <c r="B19" s="10"/>
      <c r="C19" s="54"/>
      <c r="D19" s="63"/>
      <c r="E19" s="70" t="e">
        <f>C19/Skráning!#REF!</f>
        <v>#REF!</v>
      </c>
      <c r="F19" s="66"/>
      <c r="G19" s="37" t="e">
        <f>F19/C19</f>
        <v>#DIV/0!</v>
      </c>
      <c r="H19" s="12"/>
      <c r="I19" s="42"/>
      <c r="J19" s="60">
        <v>0</v>
      </c>
      <c r="K19" s="37" t="e">
        <f>J19/I19</f>
        <v>#DIV/0!</v>
      </c>
    </row>
    <row r="20" spans="1:11" ht="21" hidden="1" customHeight="1" outlineLevel="1" x14ac:dyDescent="0.35">
      <c r="A20" s="320"/>
      <c r="B20" s="13"/>
      <c r="C20" s="54"/>
      <c r="D20" s="63"/>
      <c r="E20" s="70" t="e">
        <f>C20/Skráning!#REF!</f>
        <v>#REF!</v>
      </c>
      <c r="F20" s="66"/>
      <c r="G20" s="37" t="e">
        <f>F20/C20</f>
        <v>#DIV/0!</v>
      </c>
      <c r="H20" s="14"/>
      <c r="I20" s="42"/>
      <c r="J20" s="60"/>
      <c r="K20" s="37" t="e">
        <f>J20/I20</f>
        <v>#DIV/0!</v>
      </c>
    </row>
    <row r="21" spans="1:11" ht="21" hidden="1" customHeight="1" outlineLevel="1" x14ac:dyDescent="0.35">
      <c r="A21" s="320"/>
      <c r="B21" s="15"/>
      <c r="C21" s="54"/>
      <c r="D21" s="63"/>
      <c r="E21" s="70" t="e">
        <f>C21/Skráning!C7</f>
        <v>#VALUE!</v>
      </c>
      <c r="F21" s="66"/>
      <c r="G21" s="37" t="e">
        <f>F21/C21</f>
        <v>#DIV/0!</v>
      </c>
      <c r="H21" s="12"/>
      <c r="I21" s="42"/>
      <c r="J21" s="58"/>
      <c r="K21" s="37" t="e">
        <f>J21/I21</f>
        <v>#DIV/0!</v>
      </c>
    </row>
    <row r="22" spans="1:11" ht="21" hidden="1" customHeight="1" outlineLevel="1" x14ac:dyDescent="0.35">
      <c r="A22" s="320"/>
      <c r="B22" s="17"/>
      <c r="C22" s="65"/>
      <c r="D22" s="64"/>
      <c r="E22" s="70" t="e">
        <f>C22/Skráning!C7</f>
        <v>#VALUE!</v>
      </c>
      <c r="F22" s="67"/>
      <c r="G22" s="37" t="e">
        <f>F22/C22</f>
        <v>#DIV/0!</v>
      </c>
      <c r="H22" s="12"/>
      <c r="I22" s="62"/>
      <c r="J22" s="61"/>
      <c r="K22" s="37" t="e">
        <f>J22/I22</f>
        <v>#DIV/0!</v>
      </c>
    </row>
    <row r="23" spans="1:11" ht="13.9" hidden="1" outlineLevel="1" thickBot="1" x14ac:dyDescent="0.4">
      <c r="A23" s="320"/>
      <c r="B23" s="100" t="s">
        <v>25</v>
      </c>
      <c r="C23" s="101">
        <f>SUM(C19:C22)</f>
        <v>0</v>
      </c>
      <c r="D23" s="95">
        <f>SUM(D19:D22)</f>
        <v>0</v>
      </c>
      <c r="E23" s="102" t="e">
        <f>C23/Skráning!#REF!</f>
        <v>#REF!</v>
      </c>
      <c r="F23" s="96">
        <f>SUM(F19:F22)</f>
        <v>0</v>
      </c>
      <c r="G23" s="103" t="e">
        <f>F23/C23</f>
        <v>#DIV/0!</v>
      </c>
      <c r="H23" s="101"/>
      <c r="I23" s="95">
        <f>SUM(I19:I22)</f>
        <v>0</v>
      </c>
      <c r="J23" s="104">
        <f>SUM(J19:J22)</f>
        <v>0</v>
      </c>
      <c r="K23" s="103" t="e">
        <f>J23/I23</f>
        <v>#DIV/0!</v>
      </c>
    </row>
    <row r="24" spans="1:11" collapsed="1" x14ac:dyDescent="0.35">
      <c r="A24" s="48"/>
    </row>
    <row r="25" spans="1:11" s="47" customFormat="1" ht="30.75" customHeight="1" x14ac:dyDescent="0.8">
      <c r="A25" s="77">
        <v>2012</v>
      </c>
      <c r="B25" s="314">
        <v>2014</v>
      </c>
      <c r="C25" s="314"/>
      <c r="D25" s="314"/>
      <c r="E25" s="314"/>
      <c r="F25" s="314"/>
      <c r="G25" s="314"/>
      <c r="H25" s="314"/>
      <c r="I25" s="314"/>
      <c r="J25" s="314"/>
      <c r="K25" s="315"/>
    </row>
    <row r="26" spans="1:11" ht="30" hidden="1" customHeight="1" outlineLevel="1" x14ac:dyDescent="0.5">
      <c r="A26" s="320">
        <v>2014</v>
      </c>
      <c r="B26" s="321" t="s">
        <v>12</v>
      </c>
      <c r="C26" s="322"/>
      <c r="D26" s="322"/>
      <c r="E26" s="322"/>
      <c r="F26" s="322"/>
      <c r="G26" s="322"/>
      <c r="H26" s="321" t="s">
        <v>13</v>
      </c>
      <c r="I26" s="322"/>
      <c r="J26" s="322"/>
      <c r="K26" s="322"/>
    </row>
    <row r="27" spans="1:11" s="82" customFormat="1" ht="37.5" hidden="1" customHeight="1" outlineLevel="1" x14ac:dyDescent="0.4">
      <c r="A27" s="320"/>
      <c r="B27" s="78" t="s">
        <v>1</v>
      </c>
      <c r="C27" s="81" t="s">
        <v>10</v>
      </c>
      <c r="D27" s="79" t="s">
        <v>2</v>
      </c>
      <c r="E27" s="78" t="s">
        <v>0</v>
      </c>
      <c r="F27" s="81" t="s">
        <v>11</v>
      </c>
      <c r="G27" s="83" t="s">
        <v>5</v>
      </c>
      <c r="H27" s="78" t="s">
        <v>14</v>
      </c>
      <c r="I27" s="79" t="s">
        <v>2</v>
      </c>
      <c r="J27" s="81" t="s">
        <v>9</v>
      </c>
      <c r="K27" s="84" t="s">
        <v>5</v>
      </c>
    </row>
    <row r="28" spans="1:11" ht="21" hidden="1" customHeight="1" outlineLevel="1" x14ac:dyDescent="0.35">
      <c r="A28" s="320"/>
      <c r="B28" s="10"/>
      <c r="C28" s="54"/>
      <c r="D28" s="63"/>
      <c r="E28" s="70" t="e">
        <f>C28/Skráning!C7</f>
        <v>#VALUE!</v>
      </c>
      <c r="F28" s="66"/>
      <c r="G28" s="37" t="e">
        <f>F28/C28</f>
        <v>#DIV/0!</v>
      </c>
      <c r="H28" s="12"/>
      <c r="I28" s="42"/>
      <c r="J28" s="60"/>
      <c r="K28" s="37" t="e">
        <f>J28/I28</f>
        <v>#DIV/0!</v>
      </c>
    </row>
    <row r="29" spans="1:11" ht="21" hidden="1" customHeight="1" outlineLevel="1" x14ac:dyDescent="0.35">
      <c r="A29" s="320"/>
      <c r="B29" s="13"/>
      <c r="C29" s="54"/>
      <c r="D29" s="63"/>
      <c r="E29" s="70" t="e">
        <f>C29/Skráning!C7</f>
        <v>#VALUE!</v>
      </c>
      <c r="F29" s="66"/>
      <c r="G29" s="37" t="e">
        <f>F29/C29</f>
        <v>#DIV/0!</v>
      </c>
      <c r="H29" s="14"/>
      <c r="I29" s="42"/>
      <c r="J29" s="60"/>
      <c r="K29" s="37" t="e">
        <f>J29/I29</f>
        <v>#DIV/0!</v>
      </c>
    </row>
    <row r="30" spans="1:11" ht="21" hidden="1" customHeight="1" outlineLevel="1" x14ac:dyDescent="0.35">
      <c r="A30" s="320"/>
      <c r="B30" s="15"/>
      <c r="C30" s="54"/>
      <c r="D30" s="63"/>
      <c r="E30" s="70" t="e">
        <f>C30/Skráning!C7</f>
        <v>#VALUE!</v>
      </c>
      <c r="F30" s="66"/>
      <c r="G30" s="37" t="e">
        <f>F30/C30</f>
        <v>#DIV/0!</v>
      </c>
      <c r="H30" s="12"/>
      <c r="I30" s="42"/>
      <c r="J30" s="58"/>
      <c r="K30" s="37" t="e">
        <f>J30/I30</f>
        <v>#DIV/0!</v>
      </c>
    </row>
    <row r="31" spans="1:11" ht="21" hidden="1" customHeight="1" outlineLevel="1" x14ac:dyDescent="0.35">
      <c r="A31" s="320"/>
      <c r="B31" s="17"/>
      <c r="C31" s="65"/>
      <c r="D31" s="63"/>
      <c r="E31" s="70" t="e">
        <f>C31/Skráning!C7</f>
        <v>#VALUE!</v>
      </c>
      <c r="F31" s="67"/>
      <c r="G31" s="37" t="e">
        <f>F31/C31</f>
        <v>#DIV/0!</v>
      </c>
      <c r="H31" s="12"/>
      <c r="I31" s="62"/>
      <c r="J31" s="61"/>
      <c r="K31" s="37" t="e">
        <f>J31/I31</f>
        <v>#DIV/0!</v>
      </c>
    </row>
    <row r="32" spans="1:11" ht="13.9" hidden="1" outlineLevel="1" thickBot="1" x14ac:dyDescent="0.4">
      <c r="A32" s="320"/>
      <c r="B32" s="100" t="s">
        <v>25</v>
      </c>
      <c r="C32" s="101">
        <f>SUM(C28:C31)</f>
        <v>0</v>
      </c>
      <c r="D32" s="95">
        <f>SUM(D28:D31)</f>
        <v>0</v>
      </c>
      <c r="E32" s="102" t="e">
        <f>C32/Skráning!#REF!</f>
        <v>#REF!</v>
      </c>
      <c r="F32" s="96">
        <f>SUM(F28:F31)</f>
        <v>0</v>
      </c>
      <c r="G32" s="103" t="e">
        <f>F32/C32</f>
        <v>#DIV/0!</v>
      </c>
      <c r="H32" s="101"/>
      <c r="I32" s="95">
        <f>SUM(I28:I31)</f>
        <v>0</v>
      </c>
      <c r="J32" s="104">
        <f>SUM(J28:J31)</f>
        <v>0</v>
      </c>
      <c r="K32" s="103" t="e">
        <f>J32/I32</f>
        <v>#DIV/0!</v>
      </c>
    </row>
    <row r="33" spans="1:11" collapsed="1" x14ac:dyDescent="0.35">
      <c r="A33" s="48"/>
    </row>
    <row r="34" spans="1:11" s="47" customFormat="1" ht="30.75" customHeight="1" x14ac:dyDescent="0.8">
      <c r="A34" s="77">
        <v>2012</v>
      </c>
      <c r="B34" s="314">
        <v>2015</v>
      </c>
      <c r="C34" s="314"/>
      <c r="D34" s="314"/>
      <c r="E34" s="314"/>
      <c r="F34" s="314"/>
      <c r="G34" s="314"/>
      <c r="H34" s="314"/>
      <c r="I34" s="314"/>
      <c r="J34" s="314"/>
      <c r="K34" s="315"/>
    </row>
    <row r="35" spans="1:11" ht="30" hidden="1" customHeight="1" outlineLevel="1" x14ac:dyDescent="0.5">
      <c r="A35" s="320">
        <v>2015</v>
      </c>
      <c r="B35" s="321" t="s">
        <v>12</v>
      </c>
      <c r="C35" s="322"/>
      <c r="D35" s="322"/>
      <c r="E35" s="322"/>
      <c r="F35" s="322"/>
      <c r="G35" s="322"/>
      <c r="H35" s="321" t="s">
        <v>13</v>
      </c>
      <c r="I35" s="322"/>
      <c r="J35" s="322"/>
      <c r="K35" s="322"/>
    </row>
    <row r="36" spans="1:11" s="82" customFormat="1" ht="37.5" hidden="1" customHeight="1" outlineLevel="1" x14ac:dyDescent="0.4">
      <c r="A36" s="320"/>
      <c r="B36" s="78" t="s">
        <v>1</v>
      </c>
      <c r="C36" s="81" t="s">
        <v>10</v>
      </c>
      <c r="D36" s="79" t="s">
        <v>2</v>
      </c>
      <c r="E36" s="78" t="s">
        <v>0</v>
      </c>
      <c r="F36" s="81" t="s">
        <v>11</v>
      </c>
      <c r="G36" s="83" t="s">
        <v>5</v>
      </c>
      <c r="H36" s="78" t="s">
        <v>14</v>
      </c>
      <c r="I36" s="79" t="s">
        <v>2</v>
      </c>
      <c r="J36" s="81" t="s">
        <v>9</v>
      </c>
      <c r="K36" s="84" t="s">
        <v>5</v>
      </c>
    </row>
    <row r="37" spans="1:11" ht="21" hidden="1" customHeight="1" outlineLevel="1" x14ac:dyDescent="0.35">
      <c r="A37" s="320"/>
      <c r="B37" s="10"/>
      <c r="C37" s="54"/>
      <c r="D37" s="63"/>
      <c r="E37" s="70" t="e">
        <f>C37/Skráning!C7</f>
        <v>#VALUE!</v>
      </c>
      <c r="F37" s="66"/>
      <c r="G37" s="37" t="e">
        <f>F37/C37</f>
        <v>#DIV/0!</v>
      </c>
      <c r="H37" s="12"/>
      <c r="I37" s="42"/>
      <c r="J37" s="60"/>
      <c r="K37" s="37" t="e">
        <f>J37/I37</f>
        <v>#DIV/0!</v>
      </c>
    </row>
    <row r="38" spans="1:11" ht="21" hidden="1" customHeight="1" outlineLevel="1" x14ac:dyDescent="0.35">
      <c r="A38" s="320"/>
      <c r="B38" s="13"/>
      <c r="C38" s="54"/>
      <c r="D38" s="63"/>
      <c r="E38" s="70" t="e">
        <f>C38/Skráning!C7</f>
        <v>#VALUE!</v>
      </c>
      <c r="F38" s="66"/>
      <c r="G38" s="37" t="e">
        <f>F38/C38</f>
        <v>#DIV/0!</v>
      </c>
      <c r="H38" s="14"/>
      <c r="I38" s="42"/>
      <c r="J38" s="60"/>
      <c r="K38" s="37" t="e">
        <f>J38/I38</f>
        <v>#DIV/0!</v>
      </c>
    </row>
    <row r="39" spans="1:11" ht="21" hidden="1" customHeight="1" outlineLevel="1" x14ac:dyDescent="0.35">
      <c r="A39" s="320"/>
      <c r="B39" s="15"/>
      <c r="C39" s="54"/>
      <c r="D39" s="63"/>
      <c r="E39" s="70" t="e">
        <f>C39/Skráning!C7</f>
        <v>#VALUE!</v>
      </c>
      <c r="F39" s="66"/>
      <c r="G39" s="37" t="e">
        <f>F39/C39</f>
        <v>#DIV/0!</v>
      </c>
      <c r="H39" s="12"/>
      <c r="I39" s="42"/>
      <c r="J39" s="58"/>
      <c r="K39" s="37" t="e">
        <f>J39/I39</f>
        <v>#DIV/0!</v>
      </c>
    </row>
    <row r="40" spans="1:11" ht="21" hidden="1" customHeight="1" outlineLevel="1" x14ac:dyDescent="0.35">
      <c r="A40" s="320"/>
      <c r="B40" s="17"/>
      <c r="C40" s="65"/>
      <c r="D40" s="63"/>
      <c r="E40" s="70" t="e">
        <f>C40/Skráning!C7</f>
        <v>#VALUE!</v>
      </c>
      <c r="F40" s="67"/>
      <c r="G40" s="37" t="e">
        <f>F40/C40</f>
        <v>#DIV/0!</v>
      </c>
      <c r="H40" s="12"/>
      <c r="I40" s="62"/>
      <c r="J40" s="61"/>
      <c r="K40" s="37" t="e">
        <f>J40/I40</f>
        <v>#DIV/0!</v>
      </c>
    </row>
    <row r="41" spans="1:11" ht="13.9" hidden="1" outlineLevel="1" thickBot="1" x14ac:dyDescent="0.4">
      <c r="A41" s="320"/>
      <c r="B41" s="100" t="s">
        <v>25</v>
      </c>
      <c r="C41" s="101">
        <f>SUM(C37:C40)</f>
        <v>0</v>
      </c>
      <c r="D41" s="95">
        <f>SUM(D37:D40)</f>
        <v>0</v>
      </c>
      <c r="E41" s="102" t="e">
        <f>C41/Skráning!#REF!</f>
        <v>#REF!</v>
      </c>
      <c r="F41" s="96">
        <f>SUM(F37:F40)</f>
        <v>0</v>
      </c>
      <c r="G41" s="103" t="e">
        <f>F41/C41</f>
        <v>#DIV/0!</v>
      </c>
      <c r="H41" s="101"/>
      <c r="I41" s="95">
        <f>SUM(I37:I40)</f>
        <v>0</v>
      </c>
      <c r="J41" s="104">
        <f>SUM(J37:J40)</f>
        <v>0</v>
      </c>
      <c r="K41" s="103" t="e">
        <f>J41/I41</f>
        <v>#DIV/0!</v>
      </c>
    </row>
    <row r="42" spans="1:11" collapsed="1" x14ac:dyDescent="0.35">
      <c r="A42" s="48"/>
    </row>
    <row r="43" spans="1:11" s="47" customFormat="1" ht="30.75" customHeight="1" x14ac:dyDescent="0.8">
      <c r="A43" s="77">
        <v>2012</v>
      </c>
      <c r="B43" s="314">
        <v>2016</v>
      </c>
      <c r="C43" s="314"/>
      <c r="D43" s="314"/>
      <c r="E43" s="314"/>
      <c r="F43" s="314"/>
      <c r="G43" s="314"/>
      <c r="H43" s="314"/>
      <c r="I43" s="314"/>
      <c r="J43" s="314"/>
      <c r="K43" s="315"/>
    </row>
    <row r="44" spans="1:11" ht="30" hidden="1" customHeight="1" outlineLevel="1" x14ac:dyDescent="0.5">
      <c r="A44" s="320">
        <v>2016</v>
      </c>
      <c r="B44" s="321" t="s">
        <v>12</v>
      </c>
      <c r="C44" s="322"/>
      <c r="D44" s="322"/>
      <c r="E44" s="322"/>
      <c r="F44" s="322"/>
      <c r="G44" s="322"/>
      <c r="H44" s="321" t="s">
        <v>13</v>
      </c>
      <c r="I44" s="322"/>
      <c r="J44" s="322"/>
      <c r="K44" s="322"/>
    </row>
    <row r="45" spans="1:11" s="82" customFormat="1" ht="37.5" hidden="1" customHeight="1" outlineLevel="1" x14ac:dyDescent="0.4">
      <c r="A45" s="320"/>
      <c r="B45" s="78" t="s">
        <v>1</v>
      </c>
      <c r="C45" s="81" t="s">
        <v>10</v>
      </c>
      <c r="D45" s="79" t="s">
        <v>2</v>
      </c>
      <c r="E45" s="78" t="s">
        <v>0</v>
      </c>
      <c r="F45" s="81" t="s">
        <v>11</v>
      </c>
      <c r="G45" s="83" t="s">
        <v>5</v>
      </c>
      <c r="H45" s="78" t="s">
        <v>14</v>
      </c>
      <c r="I45" s="79" t="s">
        <v>2</v>
      </c>
      <c r="J45" s="81" t="s">
        <v>9</v>
      </c>
      <c r="K45" s="84" t="s">
        <v>5</v>
      </c>
    </row>
    <row r="46" spans="1:11" ht="21" hidden="1" customHeight="1" outlineLevel="1" x14ac:dyDescent="0.35">
      <c r="A46" s="320"/>
      <c r="B46" s="10"/>
      <c r="C46" s="54"/>
      <c r="D46" s="63"/>
      <c r="E46" s="70" t="e">
        <f>C46/Skráning!#REF!</f>
        <v>#REF!</v>
      </c>
      <c r="F46" s="66"/>
      <c r="G46" s="37" t="e">
        <f>F46/C46</f>
        <v>#DIV/0!</v>
      </c>
      <c r="H46" s="12"/>
      <c r="I46" s="42"/>
      <c r="J46" s="60"/>
      <c r="K46" s="37" t="e">
        <f>J46/I46</f>
        <v>#DIV/0!</v>
      </c>
    </row>
    <row r="47" spans="1:11" ht="21" hidden="1" customHeight="1" outlineLevel="1" x14ac:dyDescent="0.35">
      <c r="A47" s="320"/>
      <c r="B47" s="13"/>
      <c r="C47" s="54"/>
      <c r="D47" s="63"/>
      <c r="E47" s="70" t="e">
        <f>C47/Skráning!#REF!</f>
        <v>#REF!</v>
      </c>
      <c r="F47" s="66"/>
      <c r="G47" s="37" t="e">
        <f>F47/C47</f>
        <v>#DIV/0!</v>
      </c>
      <c r="H47" s="14"/>
      <c r="I47" s="42"/>
      <c r="J47" s="60"/>
      <c r="K47" s="37" t="e">
        <f>J47/I47</f>
        <v>#DIV/0!</v>
      </c>
    </row>
    <row r="48" spans="1:11" ht="21" hidden="1" customHeight="1" outlineLevel="1" x14ac:dyDescent="0.35">
      <c r="A48" s="320"/>
      <c r="B48" s="15"/>
      <c r="C48" s="54"/>
      <c r="D48" s="63"/>
      <c r="E48" s="70" t="e">
        <f>C48/Skráning!#REF!</f>
        <v>#REF!</v>
      </c>
      <c r="F48" s="66"/>
      <c r="G48" s="37" t="e">
        <f>F48/C48</f>
        <v>#DIV/0!</v>
      </c>
      <c r="H48" s="12"/>
      <c r="I48" s="42"/>
      <c r="J48" s="58"/>
      <c r="K48" s="37" t="e">
        <f>J48/I48</f>
        <v>#DIV/0!</v>
      </c>
    </row>
    <row r="49" spans="1:11" ht="21" hidden="1" customHeight="1" outlineLevel="1" x14ac:dyDescent="0.35">
      <c r="A49" s="320"/>
      <c r="B49" s="17"/>
      <c r="C49" s="65"/>
      <c r="D49" s="63"/>
      <c r="E49" s="70" t="e">
        <f>C49/Skráning!#REF!</f>
        <v>#REF!</v>
      </c>
      <c r="F49" s="67"/>
      <c r="G49" s="37" t="e">
        <f>F49/C49</f>
        <v>#DIV/0!</v>
      </c>
      <c r="H49" s="12"/>
      <c r="I49" s="62"/>
      <c r="J49" s="61"/>
      <c r="K49" s="37" t="e">
        <f>J49/I49</f>
        <v>#DIV/0!</v>
      </c>
    </row>
    <row r="50" spans="1:11" ht="13.9" hidden="1" outlineLevel="1" thickBot="1" x14ac:dyDescent="0.4">
      <c r="A50" s="320"/>
      <c r="B50" s="100" t="s">
        <v>25</v>
      </c>
      <c r="C50" s="101">
        <f>SUM(C46:C49)</f>
        <v>0</v>
      </c>
      <c r="D50" s="95">
        <f>SUM(D46:D49)</f>
        <v>0</v>
      </c>
      <c r="E50" s="102" t="e">
        <f>C50/Skráning!F7</f>
        <v>#VALUE!</v>
      </c>
      <c r="F50" s="96">
        <f>SUM(F46:F49)</f>
        <v>0</v>
      </c>
      <c r="G50" s="103" t="e">
        <f>F50/C50</f>
        <v>#DIV/0!</v>
      </c>
      <c r="H50" s="101"/>
      <c r="I50" s="95">
        <f>SUM(I46:I49)</f>
        <v>0</v>
      </c>
      <c r="J50" s="104">
        <f>SUM(J46:J49)</f>
        <v>0</v>
      </c>
      <c r="K50" s="103" t="e">
        <f>J50/I50</f>
        <v>#DIV/0!</v>
      </c>
    </row>
    <row r="51" spans="1:11" collapsed="1" x14ac:dyDescent="0.35"/>
  </sheetData>
  <sheetProtection sheet="1" objects="1" scenarios="1" formatCells="0" formatColumns="0" formatRows="0" insertColumns="0" insertRows="0" insertHyperlinks="0" deleteColumns="0" deleteRows="0" selectLockedCells="1" sort="0" autoFilter="0" pivotTables="0"/>
  <mergeCells count="25">
    <mergeCell ref="A44:A50"/>
    <mergeCell ref="B44:G44"/>
    <mergeCell ref="H44:K44"/>
    <mergeCell ref="A35:A41"/>
    <mergeCell ref="B35:G35"/>
    <mergeCell ref="H35:K35"/>
    <mergeCell ref="B43:K43"/>
    <mergeCell ref="A8:A14"/>
    <mergeCell ref="B8:G8"/>
    <mergeCell ref="H8:K8"/>
    <mergeCell ref="B2:B4"/>
    <mergeCell ref="B5:G5"/>
    <mergeCell ref="B7:K7"/>
    <mergeCell ref="J2:K3"/>
    <mergeCell ref="A26:A32"/>
    <mergeCell ref="B26:G26"/>
    <mergeCell ref="H26:K26"/>
    <mergeCell ref="A17:A23"/>
    <mergeCell ref="B17:G17"/>
    <mergeCell ref="H17:K17"/>
    <mergeCell ref="B16:K16"/>
    <mergeCell ref="B25:K25"/>
    <mergeCell ref="B34:K34"/>
    <mergeCell ref="C2:I3"/>
    <mergeCell ref="C4:I4"/>
  </mergeCells>
  <conditionalFormatting sqref="E10 E13:E14">
    <cfRule type="containsErrors" dxfId="2137" priority="576">
      <formula>ISERROR(E10)</formula>
    </cfRule>
  </conditionalFormatting>
  <conditionalFormatting sqref="E14">
    <cfRule type="containsErrors" dxfId="2136" priority="575">
      <formula>ISERROR(E14)</formula>
    </cfRule>
  </conditionalFormatting>
  <conditionalFormatting sqref="E11">
    <cfRule type="containsErrors" dxfId="2135" priority="571">
      <formula>ISERROR(E11)</formula>
    </cfRule>
  </conditionalFormatting>
  <conditionalFormatting sqref="E12">
    <cfRule type="containsErrors" dxfId="2134" priority="569">
      <formula>ISERROR(E12)</formula>
    </cfRule>
  </conditionalFormatting>
  <conditionalFormatting sqref="C14 E14:F14 J14 E10:E13">
    <cfRule type="cellIs" dxfId="2133" priority="567" operator="equal">
      <formula>0</formula>
    </cfRule>
  </conditionalFormatting>
  <conditionalFormatting sqref="E10:E14">
    <cfRule type="containsErrors" dxfId="2132" priority="563">
      <formula>ISERROR(E10)</formula>
    </cfRule>
  </conditionalFormatting>
  <conditionalFormatting sqref="E10">
    <cfRule type="containsErrors" dxfId="2131" priority="312">
      <formula>ISERROR(E10)</formula>
    </cfRule>
  </conditionalFormatting>
  <conditionalFormatting sqref="E13">
    <cfRule type="containsErrors" dxfId="2130" priority="45">
      <formula>ISERROR(E13)</formula>
    </cfRule>
    <cfRule type="containsErrors" dxfId="2129" priority="189">
      <formula>ISERROR(E13)</formula>
    </cfRule>
  </conditionalFormatting>
  <conditionalFormatting sqref="E10:E13">
    <cfRule type="containsErrors" dxfId="2128" priority="224">
      <formula>ISERROR(E10)</formula>
    </cfRule>
  </conditionalFormatting>
  <conditionalFormatting sqref="E30">
    <cfRule type="containsErrors" dxfId="2127" priority="134">
      <formula>ISERROR(E30)</formula>
    </cfRule>
  </conditionalFormatting>
  <conditionalFormatting sqref="E28">
    <cfRule type="containsErrors" dxfId="2126" priority="137">
      <formula>ISERROR(E28)</formula>
    </cfRule>
  </conditionalFormatting>
  <conditionalFormatting sqref="E29">
    <cfRule type="containsErrors" dxfId="2125" priority="135">
      <formula>ISERROR(E29)</formula>
    </cfRule>
  </conditionalFormatting>
  <conditionalFormatting sqref="E22">
    <cfRule type="containsErrors" dxfId="2124" priority="59">
      <formula>ISERROR(E22)</formula>
    </cfRule>
    <cfRule type="containsErrors" dxfId="2123" priority="138">
      <formula>ISERROR(E22)</formula>
    </cfRule>
  </conditionalFormatting>
  <conditionalFormatting sqref="D14">
    <cfRule type="cellIs" dxfId="2122" priority="201" operator="equal">
      <formula>0</formula>
    </cfRule>
  </conditionalFormatting>
  <conditionalFormatting sqref="E49">
    <cfRule type="cellIs" dxfId="2121" priority="64" operator="equal">
      <formula>0</formula>
    </cfRule>
  </conditionalFormatting>
  <conditionalFormatting sqref="I14">
    <cfRule type="cellIs" dxfId="2120" priority="195" operator="equal">
      <formula>0</formula>
    </cfRule>
  </conditionalFormatting>
  <conditionalFormatting sqref="E37">
    <cfRule type="containsErrors" dxfId="2119" priority="122">
      <formula>ISERROR(E37)</formula>
    </cfRule>
  </conditionalFormatting>
  <conditionalFormatting sqref="E19">
    <cfRule type="containsErrors" dxfId="2118" priority="140">
      <formula>ISERROR(E19)</formula>
    </cfRule>
  </conditionalFormatting>
  <conditionalFormatting sqref="E28">
    <cfRule type="containsErrors" dxfId="2117" priority="131">
      <formula>ISERROR(E28)</formula>
    </cfRule>
  </conditionalFormatting>
  <conditionalFormatting sqref="E37">
    <cfRule type="containsErrors" dxfId="2116" priority="128">
      <formula>ISERROR(E37)</formula>
    </cfRule>
  </conditionalFormatting>
  <conditionalFormatting sqref="E19 E22">
    <cfRule type="containsErrors" dxfId="2115" priority="146">
      <formula>ISERROR(E19)</formula>
    </cfRule>
  </conditionalFormatting>
  <conditionalFormatting sqref="E20">
    <cfRule type="containsErrors" dxfId="2114" priority="144">
      <formula>ISERROR(E20)</formula>
    </cfRule>
  </conditionalFormatting>
  <conditionalFormatting sqref="E21">
    <cfRule type="containsErrors" dxfId="2113" priority="143">
      <formula>ISERROR(E21)</formula>
    </cfRule>
  </conditionalFormatting>
  <conditionalFormatting sqref="E19:E22">
    <cfRule type="cellIs" dxfId="2112" priority="142" operator="equal">
      <formula>0</formula>
    </cfRule>
  </conditionalFormatting>
  <conditionalFormatting sqref="E19:E22">
    <cfRule type="containsErrors" dxfId="2111" priority="141">
      <formula>ISERROR(E19)</formula>
    </cfRule>
  </conditionalFormatting>
  <conditionalFormatting sqref="E19:E22">
    <cfRule type="containsErrors" dxfId="2110" priority="139">
      <formula>ISERROR(E19)</formula>
    </cfRule>
  </conditionalFormatting>
  <conditionalFormatting sqref="E28:E30">
    <cfRule type="cellIs" dxfId="2109" priority="133" operator="equal">
      <formula>0</formula>
    </cfRule>
  </conditionalFormatting>
  <conditionalFormatting sqref="E28:E30">
    <cfRule type="containsErrors" dxfId="2108" priority="132">
      <formula>ISERROR(E28)</formula>
    </cfRule>
  </conditionalFormatting>
  <conditionalFormatting sqref="E28:E30">
    <cfRule type="containsErrors" dxfId="2107" priority="130">
      <formula>ISERROR(E28)</formula>
    </cfRule>
  </conditionalFormatting>
  <conditionalFormatting sqref="E38">
    <cfRule type="containsErrors" dxfId="2106" priority="126">
      <formula>ISERROR(E38)</formula>
    </cfRule>
  </conditionalFormatting>
  <conditionalFormatting sqref="E39">
    <cfRule type="containsErrors" dxfId="2105" priority="125">
      <formula>ISERROR(E39)</formula>
    </cfRule>
  </conditionalFormatting>
  <conditionalFormatting sqref="E37:E39">
    <cfRule type="cellIs" dxfId="2104" priority="124" operator="equal">
      <formula>0</formula>
    </cfRule>
  </conditionalFormatting>
  <conditionalFormatting sqref="E37:E39">
    <cfRule type="containsErrors" dxfId="2103" priority="123">
      <formula>ISERROR(E37)</formula>
    </cfRule>
  </conditionalFormatting>
  <conditionalFormatting sqref="E37:E39">
    <cfRule type="containsErrors" dxfId="2102" priority="121">
      <formula>ISERROR(E37)</formula>
    </cfRule>
  </conditionalFormatting>
  <conditionalFormatting sqref="G14">
    <cfRule type="cellIs" dxfId="2101" priority="88" operator="equal">
      <formula>0</formula>
    </cfRule>
    <cfRule type="containsErrors" dxfId="2100" priority="89">
      <formula>ISERROR(G14)</formula>
    </cfRule>
  </conditionalFormatting>
  <conditionalFormatting sqref="K10:K13">
    <cfRule type="cellIs" dxfId="2099" priority="118" operator="equal">
      <formula>0</formula>
    </cfRule>
    <cfRule type="containsErrors" dxfId="2098" priority="119">
      <formula>ISERROR(K10)</formula>
    </cfRule>
  </conditionalFormatting>
  <conditionalFormatting sqref="K14">
    <cfRule type="cellIs" dxfId="2097" priority="116" operator="equal">
      <formula>0</formula>
    </cfRule>
    <cfRule type="containsErrors" dxfId="2096" priority="117">
      <formula>ISERROR(K14)</formula>
    </cfRule>
  </conditionalFormatting>
  <conditionalFormatting sqref="K19:K22">
    <cfRule type="cellIs" dxfId="2095" priority="114" operator="equal">
      <formula>0</formula>
    </cfRule>
    <cfRule type="containsErrors" dxfId="2094" priority="115">
      <formula>ISERROR(K19)</formula>
    </cfRule>
  </conditionalFormatting>
  <conditionalFormatting sqref="K28:K31">
    <cfRule type="cellIs" dxfId="2093" priority="110" operator="equal">
      <formula>0</formula>
    </cfRule>
    <cfRule type="containsErrors" dxfId="2092" priority="111">
      <formula>ISERROR(K28)</formula>
    </cfRule>
  </conditionalFormatting>
  <conditionalFormatting sqref="K37:K40">
    <cfRule type="cellIs" dxfId="2091" priority="106" operator="equal">
      <formula>0</formula>
    </cfRule>
    <cfRule type="containsErrors" dxfId="2090" priority="107">
      <formula>ISERROR(K37)</formula>
    </cfRule>
  </conditionalFormatting>
  <conditionalFormatting sqref="G37:G40">
    <cfRule type="cellIs" dxfId="2089" priority="102" operator="equal">
      <formula>0</formula>
    </cfRule>
    <cfRule type="containsErrors" dxfId="2088" priority="103">
      <formula>ISERROR(G37)</formula>
    </cfRule>
  </conditionalFormatting>
  <conditionalFormatting sqref="G28:G31">
    <cfRule type="cellIs" dxfId="2087" priority="98" operator="equal">
      <formula>0</formula>
    </cfRule>
    <cfRule type="containsErrors" dxfId="2086" priority="99">
      <formula>ISERROR(G28)</formula>
    </cfRule>
  </conditionalFormatting>
  <conditionalFormatting sqref="G19:G22">
    <cfRule type="cellIs" dxfId="2085" priority="94" operator="equal">
      <formula>0</formula>
    </cfRule>
    <cfRule type="containsErrors" dxfId="2084" priority="95">
      <formula>ISERROR(G19)</formula>
    </cfRule>
  </conditionalFormatting>
  <conditionalFormatting sqref="G10:G13">
    <cfRule type="cellIs" dxfId="2083" priority="90" operator="equal">
      <formula>0</formula>
    </cfRule>
    <cfRule type="containsErrors" dxfId="2082" priority="91">
      <formula>ISERROR(G10)</formula>
    </cfRule>
  </conditionalFormatting>
  <conditionalFormatting sqref="E46:E49">
    <cfRule type="containsErrors" dxfId="2081" priority="60">
      <formula>ISERROR(E46)</formula>
    </cfRule>
  </conditionalFormatting>
  <conditionalFormatting sqref="E46">
    <cfRule type="containsErrors" dxfId="2080" priority="82">
      <formula>ISERROR(E46)</formula>
    </cfRule>
  </conditionalFormatting>
  <conditionalFormatting sqref="E47">
    <cfRule type="containsErrors" dxfId="2079" priority="80">
      <formula>ISERROR(E47)</formula>
    </cfRule>
  </conditionalFormatting>
  <conditionalFormatting sqref="E48">
    <cfRule type="containsErrors" dxfId="2078" priority="79">
      <formula>ISERROR(E48)</formula>
    </cfRule>
  </conditionalFormatting>
  <conditionalFormatting sqref="E46:E48">
    <cfRule type="cellIs" dxfId="2077" priority="78" operator="equal">
      <formula>0</formula>
    </cfRule>
  </conditionalFormatting>
  <conditionalFormatting sqref="E46:E48">
    <cfRule type="containsErrors" dxfId="2076" priority="77">
      <formula>ISERROR(E46)</formula>
    </cfRule>
  </conditionalFormatting>
  <conditionalFormatting sqref="E46">
    <cfRule type="containsErrors" dxfId="2075" priority="76">
      <formula>ISERROR(E46)</formula>
    </cfRule>
  </conditionalFormatting>
  <conditionalFormatting sqref="E46:E48">
    <cfRule type="containsErrors" dxfId="2074" priority="75">
      <formula>ISERROR(E46)</formula>
    </cfRule>
  </conditionalFormatting>
  <conditionalFormatting sqref="K46:K49">
    <cfRule type="cellIs" dxfId="2073" priority="72" operator="equal">
      <formula>0</formula>
    </cfRule>
    <cfRule type="containsErrors" dxfId="2072" priority="73">
      <formula>ISERROR(K46)</formula>
    </cfRule>
  </conditionalFormatting>
  <conditionalFormatting sqref="G46:G49">
    <cfRule type="cellIs" dxfId="2071" priority="68" operator="equal">
      <formula>0</formula>
    </cfRule>
    <cfRule type="containsErrors" dxfId="2070" priority="69">
      <formula>ISERROR(G46)</formula>
    </cfRule>
  </conditionalFormatting>
  <conditionalFormatting sqref="E49">
    <cfRule type="containsErrors" dxfId="2069" priority="65">
      <formula>ISERROR(E49)</formula>
    </cfRule>
  </conditionalFormatting>
  <conditionalFormatting sqref="E49">
    <cfRule type="containsErrors" dxfId="2068" priority="63">
      <formula>ISERROR(E49)</formula>
    </cfRule>
  </conditionalFormatting>
  <conditionalFormatting sqref="E49">
    <cfRule type="containsErrors" dxfId="2067" priority="62">
      <formula>ISERROR(E49)</formula>
    </cfRule>
  </conditionalFormatting>
  <conditionalFormatting sqref="E49">
    <cfRule type="containsErrors" dxfId="2066" priority="61">
      <formula>ISERROR(E49)</formula>
    </cfRule>
  </conditionalFormatting>
  <conditionalFormatting sqref="E31">
    <cfRule type="containsErrors" dxfId="2065" priority="53">
      <formula>ISERROR(E31)</formula>
    </cfRule>
    <cfRule type="containsErrors" dxfId="2064" priority="54">
      <formula>ISERROR(E31)</formula>
    </cfRule>
  </conditionalFormatting>
  <conditionalFormatting sqref="E31">
    <cfRule type="containsErrors" dxfId="2063" priority="58">
      <formula>ISERROR(E31)</formula>
    </cfRule>
  </conditionalFormatting>
  <conditionalFormatting sqref="E31">
    <cfRule type="cellIs" dxfId="2062" priority="57" operator="equal">
      <formula>0</formula>
    </cfRule>
  </conditionalFormatting>
  <conditionalFormatting sqref="E31">
    <cfRule type="containsErrors" dxfId="2061" priority="56">
      <formula>ISERROR(E31)</formula>
    </cfRule>
  </conditionalFormatting>
  <conditionalFormatting sqref="E31">
    <cfRule type="containsErrors" dxfId="2060" priority="55">
      <formula>ISERROR(E31)</formula>
    </cfRule>
  </conditionalFormatting>
  <conditionalFormatting sqref="E40">
    <cfRule type="containsErrors" dxfId="2059" priority="47">
      <formula>ISERROR(E40)</formula>
    </cfRule>
    <cfRule type="containsErrors" dxfId="2058" priority="48">
      <formula>ISERROR(E40)</formula>
    </cfRule>
  </conditionalFormatting>
  <conditionalFormatting sqref="E40">
    <cfRule type="containsErrors" dxfId="2057" priority="52">
      <formula>ISERROR(E40)</formula>
    </cfRule>
  </conditionalFormatting>
  <conditionalFormatting sqref="E40">
    <cfRule type="cellIs" dxfId="2056" priority="51" operator="equal">
      <formula>0</formula>
    </cfRule>
  </conditionalFormatting>
  <conditionalFormatting sqref="E40">
    <cfRule type="containsErrors" dxfId="2055" priority="50">
      <formula>ISERROR(E40)</formula>
    </cfRule>
  </conditionalFormatting>
  <conditionalFormatting sqref="E40">
    <cfRule type="containsErrors" dxfId="2054" priority="49">
      <formula>ISERROR(E40)</formula>
    </cfRule>
  </conditionalFormatting>
  <conditionalFormatting sqref="E13">
    <cfRule type="containsErrors" dxfId="2053" priority="46">
      <formula>ISERROR(E13)</formula>
    </cfRule>
  </conditionalFormatting>
  <conditionalFormatting sqref="C23 F23 J23">
    <cfRule type="cellIs" dxfId="2052" priority="42" operator="equal">
      <formula>0</formula>
    </cfRule>
  </conditionalFormatting>
  <conditionalFormatting sqref="D23">
    <cfRule type="cellIs" dxfId="2051" priority="40" operator="equal">
      <formula>0</formula>
    </cfRule>
  </conditionalFormatting>
  <conditionalFormatting sqref="I23">
    <cfRule type="cellIs" dxfId="2050" priority="39" operator="equal">
      <formula>0</formula>
    </cfRule>
  </conditionalFormatting>
  <conditionalFormatting sqref="G23">
    <cfRule type="cellIs" dxfId="2049" priority="35" operator="equal">
      <formula>0</formula>
    </cfRule>
    <cfRule type="containsErrors" dxfId="2048" priority="36">
      <formula>ISERROR(G23)</formula>
    </cfRule>
  </conditionalFormatting>
  <conditionalFormatting sqref="K23">
    <cfRule type="cellIs" dxfId="2047" priority="37" operator="equal">
      <formula>0</formula>
    </cfRule>
    <cfRule type="containsErrors" dxfId="2046" priority="38">
      <formula>ISERROR(K23)</formula>
    </cfRule>
  </conditionalFormatting>
  <conditionalFormatting sqref="E32">
    <cfRule type="containsErrors" dxfId="2045" priority="34">
      <formula>ISERROR(E32)</formula>
    </cfRule>
  </conditionalFormatting>
  <conditionalFormatting sqref="E32">
    <cfRule type="containsErrors" dxfId="2044" priority="33">
      <formula>ISERROR(E32)</formula>
    </cfRule>
  </conditionalFormatting>
  <conditionalFormatting sqref="C32 E32:F32 J32">
    <cfRule type="cellIs" dxfId="2043" priority="32" operator="equal">
      <formula>0</formula>
    </cfRule>
  </conditionalFormatting>
  <conditionalFormatting sqref="E32">
    <cfRule type="containsErrors" dxfId="2042" priority="31">
      <formula>ISERROR(E32)</formula>
    </cfRule>
  </conditionalFormatting>
  <conditionalFormatting sqref="D32">
    <cfRule type="cellIs" dxfId="2041" priority="30" operator="equal">
      <formula>0</formula>
    </cfRule>
  </conditionalFormatting>
  <conditionalFormatting sqref="I32">
    <cfRule type="cellIs" dxfId="2040" priority="29" operator="equal">
      <formula>0</formula>
    </cfRule>
  </conditionalFormatting>
  <conditionalFormatting sqref="G32">
    <cfRule type="cellIs" dxfId="2039" priority="25" operator="equal">
      <formula>0</formula>
    </cfRule>
    <cfRule type="containsErrors" dxfId="2038" priority="26">
      <formula>ISERROR(G32)</formula>
    </cfRule>
  </conditionalFormatting>
  <conditionalFormatting sqref="K32">
    <cfRule type="cellIs" dxfId="2037" priority="27" operator="equal">
      <formula>0</formula>
    </cfRule>
    <cfRule type="containsErrors" dxfId="2036" priority="28">
      <formula>ISERROR(K32)</formula>
    </cfRule>
  </conditionalFormatting>
  <conditionalFormatting sqref="E41">
    <cfRule type="containsErrors" dxfId="2035" priority="24">
      <formula>ISERROR(E41)</formula>
    </cfRule>
  </conditionalFormatting>
  <conditionalFormatting sqref="E41">
    <cfRule type="containsErrors" dxfId="2034" priority="23">
      <formula>ISERROR(E41)</formula>
    </cfRule>
  </conditionalFormatting>
  <conditionalFormatting sqref="C41 E41:F41 J41">
    <cfRule type="cellIs" dxfId="2033" priority="22" operator="equal">
      <formula>0</formula>
    </cfRule>
  </conditionalFormatting>
  <conditionalFormatting sqref="E41">
    <cfRule type="containsErrors" dxfId="2032" priority="21">
      <formula>ISERROR(E41)</formula>
    </cfRule>
  </conditionalFormatting>
  <conditionalFormatting sqref="D41">
    <cfRule type="cellIs" dxfId="2031" priority="20" operator="equal">
      <formula>0</formula>
    </cfRule>
  </conditionalFormatting>
  <conditionalFormatting sqref="I41">
    <cfRule type="cellIs" dxfId="2030" priority="19" operator="equal">
      <formula>0</formula>
    </cfRule>
  </conditionalFormatting>
  <conditionalFormatting sqref="G41">
    <cfRule type="cellIs" dxfId="2029" priority="15" operator="equal">
      <formula>0</formula>
    </cfRule>
    <cfRule type="containsErrors" dxfId="2028" priority="16">
      <formula>ISERROR(G41)</formula>
    </cfRule>
  </conditionalFormatting>
  <conditionalFormatting sqref="K41">
    <cfRule type="cellIs" dxfId="2027" priority="17" operator="equal">
      <formula>0</formula>
    </cfRule>
    <cfRule type="containsErrors" dxfId="2026" priority="18">
      <formula>ISERROR(K41)</formula>
    </cfRule>
  </conditionalFormatting>
  <conditionalFormatting sqref="E50">
    <cfRule type="containsErrors" dxfId="2025" priority="14">
      <formula>ISERROR(E50)</formula>
    </cfRule>
  </conditionalFormatting>
  <conditionalFormatting sqref="E50">
    <cfRule type="containsErrors" dxfId="2024" priority="13">
      <formula>ISERROR(E50)</formula>
    </cfRule>
  </conditionalFormatting>
  <conditionalFormatting sqref="C50 E50:F50 J50">
    <cfRule type="cellIs" dxfId="2023" priority="12" operator="equal">
      <formula>0</formula>
    </cfRule>
  </conditionalFormatting>
  <conditionalFormatting sqref="E50">
    <cfRule type="containsErrors" dxfId="2022" priority="11">
      <formula>ISERROR(E50)</formula>
    </cfRule>
  </conditionalFormatting>
  <conditionalFormatting sqref="D50">
    <cfRule type="cellIs" dxfId="2021" priority="10" operator="equal">
      <formula>0</formula>
    </cfRule>
  </conditionalFormatting>
  <conditionalFormatting sqref="I50">
    <cfRule type="cellIs" dxfId="2020" priority="9" operator="equal">
      <formula>0</formula>
    </cfRule>
  </conditionalFormatting>
  <conditionalFormatting sqref="G50">
    <cfRule type="cellIs" dxfId="2019" priority="5" operator="equal">
      <formula>0</formula>
    </cfRule>
    <cfRule type="containsErrors" dxfId="2018" priority="6">
      <formula>ISERROR(G50)</formula>
    </cfRule>
  </conditionalFormatting>
  <conditionalFormatting sqref="K50">
    <cfRule type="cellIs" dxfId="2017" priority="7" operator="equal">
      <formula>0</formula>
    </cfRule>
    <cfRule type="containsErrors" dxfId="2016" priority="8">
      <formula>ISERROR(K50)</formula>
    </cfRule>
  </conditionalFormatting>
  <conditionalFormatting sqref="E23">
    <cfRule type="containsErrors" dxfId="2015" priority="4">
      <formula>ISERROR(E23)</formula>
    </cfRule>
  </conditionalFormatting>
  <conditionalFormatting sqref="E23">
    <cfRule type="containsErrors" dxfId="2014" priority="3">
      <formula>ISERROR(E23)</formula>
    </cfRule>
  </conditionalFormatting>
  <conditionalFormatting sqref="E23">
    <cfRule type="cellIs" dxfId="2013" priority="2" operator="equal">
      <formula>0</formula>
    </cfRule>
  </conditionalFormatting>
  <conditionalFormatting sqref="E23">
    <cfRule type="containsErrors" dxfId="2012" priority="1">
      <formula>ISERROR(E23)</formula>
    </cfRule>
  </conditionalFormatting>
  <pageMargins left="0.7" right="0.7" top="0.75" bottom="0.75" header="0.3" footer="0.3"/>
  <pageSetup paperSize="9" orientation="landscape" horizontalDpi="4294967293"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61"/>
  <sheetViews>
    <sheetView showGridLines="0" zoomScale="90" zoomScaleNormal="90" workbookViewId="0">
      <pane xSplit="1" topLeftCell="B1" activePane="topRight" state="frozen"/>
      <selection pane="topRight" activeCell="G10" sqref="G10"/>
    </sheetView>
  </sheetViews>
  <sheetFormatPr defaultColWidth="9" defaultRowHeight="14.25" outlineLevelRow="1" x14ac:dyDescent="0.45"/>
  <cols>
    <col min="1" max="1" width="3.125" style="1" customWidth="1"/>
    <col min="2" max="2" width="22.375" style="1" customWidth="1"/>
    <col min="3" max="3" width="11.625" style="40" customWidth="1"/>
    <col min="4" max="4" width="12" style="40" customWidth="1"/>
    <col min="5" max="5" width="17.875" style="34" customWidth="1"/>
    <col min="6" max="6" width="24.625" style="1" customWidth="1"/>
    <col min="7" max="7" width="12" style="38" customWidth="1"/>
    <col min="8" max="16384" width="9" style="1"/>
  </cols>
  <sheetData>
    <row r="1" spans="1:7" s="2" customFormat="1" ht="11.25" customHeight="1" x14ac:dyDescent="0.35">
      <c r="A1" s="6"/>
      <c r="B1" s="8"/>
      <c r="C1" s="56"/>
      <c r="D1" s="56"/>
      <c r="E1" s="32"/>
      <c r="F1" s="6"/>
      <c r="G1" s="35"/>
    </row>
    <row r="2" spans="1:7" s="2" customFormat="1" ht="46.5" customHeight="1" x14ac:dyDescent="0.35">
      <c r="A2" s="9"/>
      <c r="B2" s="330" t="s">
        <v>20</v>
      </c>
      <c r="C2" s="316" t="s">
        <v>18</v>
      </c>
      <c r="D2" s="316"/>
      <c r="E2" s="316"/>
      <c r="F2" s="316"/>
      <c r="G2" s="316"/>
    </row>
    <row r="3" spans="1:7" s="2" customFormat="1" ht="49.5" customHeight="1" x14ac:dyDescent="0.35">
      <c r="A3" s="7"/>
      <c r="B3" s="330"/>
      <c r="C3" s="316"/>
      <c r="D3" s="316"/>
      <c r="E3" s="316"/>
      <c r="F3" s="316"/>
      <c r="G3" s="316"/>
    </row>
    <row r="4" spans="1:7" s="2" customFormat="1" ht="90" customHeight="1" x14ac:dyDescent="0.35">
      <c r="B4" s="330"/>
      <c r="C4" s="327" t="s">
        <v>7</v>
      </c>
      <c r="D4" s="328"/>
      <c r="E4" s="328"/>
      <c r="F4" s="328"/>
      <c r="G4" s="329"/>
    </row>
    <row r="5" spans="1:7" ht="24" customHeight="1" x14ac:dyDescent="0.45">
      <c r="B5" s="324"/>
      <c r="C5" s="331"/>
      <c r="D5" s="331"/>
      <c r="E5" s="331"/>
      <c r="F5" s="331"/>
      <c r="G5" s="331"/>
    </row>
    <row r="6" spans="1:7" ht="15.75" customHeight="1" x14ac:dyDescent="0.65">
      <c r="A6" s="3"/>
      <c r="B6" s="4"/>
      <c r="C6" s="41"/>
      <c r="D6" s="41"/>
      <c r="E6" s="33"/>
      <c r="F6" s="4"/>
      <c r="G6" s="36"/>
    </row>
    <row r="7" spans="1:7" s="31" customFormat="1" ht="30.75" customHeight="1" x14ac:dyDescent="0.9">
      <c r="A7" s="77"/>
      <c r="B7" s="314">
        <v>2012</v>
      </c>
      <c r="C7" s="314"/>
      <c r="D7" s="314"/>
      <c r="E7" s="314"/>
      <c r="F7" s="314"/>
      <c r="G7" s="314"/>
    </row>
    <row r="8" spans="1:7" ht="30" customHeight="1" outlineLevel="1" x14ac:dyDescent="0.5">
      <c r="A8" s="326">
        <v>2012</v>
      </c>
      <c r="B8" s="321" t="s">
        <v>20</v>
      </c>
      <c r="C8" s="322"/>
      <c r="D8" s="322"/>
      <c r="E8" s="322"/>
      <c r="F8" s="322"/>
      <c r="G8" s="322"/>
    </row>
    <row r="9" spans="1:7" s="86" customFormat="1" ht="37.5" customHeight="1" outlineLevel="1" x14ac:dyDescent="0.5">
      <c r="A9" s="326"/>
      <c r="B9" s="78" t="s">
        <v>8</v>
      </c>
      <c r="C9" s="79" t="s">
        <v>23</v>
      </c>
      <c r="D9" s="79" t="s">
        <v>2</v>
      </c>
      <c r="E9" s="80" t="s">
        <v>24</v>
      </c>
      <c r="F9" s="81" t="s">
        <v>26</v>
      </c>
      <c r="G9" s="85" t="s">
        <v>5</v>
      </c>
    </row>
    <row r="10" spans="1:7" ht="21" customHeight="1" outlineLevel="1" x14ac:dyDescent="0.45">
      <c r="A10" s="326"/>
      <c r="B10" s="10" t="s">
        <v>15</v>
      </c>
      <c r="C10" s="55"/>
      <c r="D10" s="42"/>
      <c r="E10" s="68" t="e">
        <f>C10/Skráning!C7</f>
        <v>#VALUE!</v>
      </c>
      <c r="F10" s="11"/>
      <c r="G10" s="37" t="e">
        <f t="shared" ref="G10:G16" si="0">F10/C10</f>
        <v>#DIV/0!</v>
      </c>
    </row>
    <row r="11" spans="1:7" ht="21" customHeight="1" outlineLevel="1" x14ac:dyDescent="0.45">
      <c r="A11" s="326"/>
      <c r="B11" s="13" t="s">
        <v>21</v>
      </c>
      <c r="C11" s="55"/>
      <c r="D11" s="42"/>
      <c r="E11" s="68" t="e">
        <f>C11/Skráning!C7</f>
        <v>#VALUE!</v>
      </c>
      <c r="F11" s="11"/>
      <c r="G11" s="37" t="e">
        <f t="shared" si="0"/>
        <v>#DIV/0!</v>
      </c>
    </row>
    <row r="12" spans="1:7" ht="21" customHeight="1" outlineLevel="1" x14ac:dyDescent="0.45">
      <c r="A12" s="326"/>
      <c r="B12" s="15" t="s">
        <v>22</v>
      </c>
      <c r="C12" s="55"/>
      <c r="D12" s="42"/>
      <c r="E12" s="68" t="e">
        <f>C12/Skráning!C7</f>
        <v>#VALUE!</v>
      </c>
      <c r="F12" s="16"/>
      <c r="G12" s="39" t="e">
        <f t="shared" si="0"/>
        <v>#DIV/0!</v>
      </c>
    </row>
    <row r="13" spans="1:7" ht="21" customHeight="1" outlineLevel="1" x14ac:dyDescent="0.45">
      <c r="A13" s="326"/>
      <c r="B13" s="17" t="s">
        <v>16</v>
      </c>
      <c r="C13" s="43"/>
      <c r="D13" s="43"/>
      <c r="E13" s="69" t="e">
        <f>C13/Skráning!C7</f>
        <v>#VALUE!</v>
      </c>
      <c r="F13" s="18"/>
      <c r="G13" s="37" t="e">
        <f t="shared" si="0"/>
        <v>#DIV/0!</v>
      </c>
    </row>
    <row r="14" spans="1:7" ht="21" customHeight="1" outlineLevel="1" x14ac:dyDescent="0.45">
      <c r="A14" s="326"/>
      <c r="B14" s="15"/>
      <c r="C14" s="55"/>
      <c r="D14" s="42"/>
      <c r="E14" s="68" t="e">
        <f>C14/Skráning!#REF!</f>
        <v>#REF!</v>
      </c>
      <c r="F14" s="16"/>
      <c r="G14" s="39" t="e">
        <f t="shared" si="0"/>
        <v>#DIV/0!</v>
      </c>
    </row>
    <row r="15" spans="1:7" ht="21" customHeight="1" outlineLevel="1" x14ac:dyDescent="0.45">
      <c r="A15" s="326"/>
      <c r="B15" s="15"/>
      <c r="C15" s="113"/>
      <c r="D15" s="105"/>
      <c r="E15" s="106" t="e">
        <f>C15/Skráning!#REF!</f>
        <v>#REF!</v>
      </c>
      <c r="F15" s="107"/>
      <c r="G15" s="39" t="e">
        <f t="shared" ref="G15" si="1">F15/C15</f>
        <v>#DIV/0!</v>
      </c>
    </row>
    <row r="16" spans="1:7" ht="21" customHeight="1" outlineLevel="1" x14ac:dyDescent="0.45">
      <c r="A16" s="326"/>
      <c r="B16" s="110"/>
      <c r="C16" s="112"/>
      <c r="D16" s="114"/>
      <c r="E16" s="108" t="e">
        <f>C16/Skráning!#REF!</f>
        <v>#REF!</v>
      </c>
      <c r="F16" s="111"/>
      <c r="G16" s="37" t="e">
        <f t="shared" si="0"/>
        <v>#DIV/0!</v>
      </c>
    </row>
    <row r="17" spans="1:7" x14ac:dyDescent="0.45">
      <c r="A17" s="5"/>
    </row>
    <row r="18" spans="1:7" s="31" customFormat="1" ht="30.75" customHeight="1" x14ac:dyDescent="0.9">
      <c r="A18" s="77"/>
      <c r="B18" s="314">
        <v>2013</v>
      </c>
      <c r="C18" s="314"/>
      <c r="D18" s="314"/>
      <c r="E18" s="314"/>
      <c r="F18" s="314"/>
      <c r="G18" s="314"/>
    </row>
    <row r="19" spans="1:7" ht="30" hidden="1" customHeight="1" outlineLevel="1" x14ac:dyDescent="0.5">
      <c r="A19" s="326">
        <v>2013</v>
      </c>
      <c r="B19" s="321" t="s">
        <v>20</v>
      </c>
      <c r="C19" s="322"/>
      <c r="D19" s="322"/>
      <c r="E19" s="322"/>
      <c r="F19" s="322"/>
      <c r="G19" s="322"/>
    </row>
    <row r="20" spans="1:7" s="86" customFormat="1" ht="37.5" hidden="1" customHeight="1" outlineLevel="1" x14ac:dyDescent="0.5">
      <c r="A20" s="326"/>
      <c r="B20" s="78" t="s">
        <v>8</v>
      </c>
      <c r="C20" s="79" t="s">
        <v>23</v>
      </c>
      <c r="D20" s="79" t="s">
        <v>2</v>
      </c>
      <c r="E20" s="80" t="s">
        <v>24</v>
      </c>
      <c r="F20" s="81" t="s">
        <v>26</v>
      </c>
      <c r="G20" s="85" t="s">
        <v>5</v>
      </c>
    </row>
    <row r="21" spans="1:7" ht="21" hidden="1" customHeight="1" outlineLevel="1" x14ac:dyDescent="0.45">
      <c r="A21" s="326"/>
      <c r="B21" s="10" t="s">
        <v>15</v>
      </c>
      <c r="C21" s="55"/>
      <c r="D21" s="42"/>
      <c r="E21" s="68" t="e">
        <f>C21/Skráning!#REF!</f>
        <v>#REF!</v>
      </c>
      <c r="F21" s="11">
        <v>0</v>
      </c>
      <c r="G21" s="37" t="e">
        <f t="shared" ref="G21:G27" si="2">F21/C21</f>
        <v>#DIV/0!</v>
      </c>
    </row>
    <row r="22" spans="1:7" ht="21" hidden="1" customHeight="1" outlineLevel="1" x14ac:dyDescent="0.45">
      <c r="A22" s="326"/>
      <c r="B22" s="13" t="s">
        <v>21</v>
      </c>
      <c r="C22" s="55"/>
      <c r="D22" s="42"/>
      <c r="E22" s="68" t="e">
        <f>C22/Skráning!#REF!</f>
        <v>#REF!</v>
      </c>
      <c r="F22" s="11">
        <v>0</v>
      </c>
      <c r="G22" s="37" t="e">
        <f t="shared" si="2"/>
        <v>#DIV/0!</v>
      </c>
    </row>
    <row r="23" spans="1:7" ht="20.25" hidden="1" customHeight="1" outlineLevel="1" x14ac:dyDescent="0.45">
      <c r="A23" s="326"/>
      <c r="B23" s="15" t="s">
        <v>22</v>
      </c>
      <c r="C23" s="55"/>
      <c r="D23" s="42"/>
      <c r="E23" s="68" t="e">
        <f>C23/Skráning!#REF!</f>
        <v>#REF!</v>
      </c>
      <c r="F23" s="16">
        <v>0</v>
      </c>
      <c r="G23" s="39" t="e">
        <f t="shared" si="2"/>
        <v>#DIV/0!</v>
      </c>
    </row>
    <row r="24" spans="1:7" ht="21" hidden="1" customHeight="1" outlineLevel="1" x14ac:dyDescent="0.45">
      <c r="A24" s="326"/>
      <c r="B24" s="93" t="s">
        <v>16</v>
      </c>
      <c r="C24" s="55"/>
      <c r="D24" s="42"/>
      <c r="E24" s="68" t="e">
        <f>C24/Skráning!#REF!</f>
        <v>#REF!</v>
      </c>
      <c r="F24" s="11">
        <v>0</v>
      </c>
      <c r="G24" s="37" t="e">
        <f t="shared" si="2"/>
        <v>#DIV/0!</v>
      </c>
    </row>
    <row r="25" spans="1:7" ht="21" hidden="1" customHeight="1" outlineLevel="1" x14ac:dyDescent="0.45">
      <c r="A25" s="326"/>
      <c r="B25" s="13"/>
      <c r="C25" s="55"/>
      <c r="D25" s="42"/>
      <c r="E25" s="68" t="e">
        <f>C25/Skráning!#REF!</f>
        <v>#REF!</v>
      </c>
      <c r="F25" s="11">
        <v>0</v>
      </c>
      <c r="G25" s="37" t="e">
        <f t="shared" si="2"/>
        <v>#DIV/0!</v>
      </c>
    </row>
    <row r="26" spans="1:7" ht="20.25" hidden="1" customHeight="1" outlineLevel="1" x14ac:dyDescent="0.45">
      <c r="A26" s="326"/>
      <c r="B26" s="15"/>
      <c r="C26" s="43"/>
      <c r="D26" s="105"/>
      <c r="E26" s="106" t="e">
        <f>C26/Skráning!#REF!</f>
        <v>#REF!</v>
      </c>
      <c r="F26" s="107">
        <v>0</v>
      </c>
      <c r="G26" s="39" t="e">
        <f t="shared" si="2"/>
        <v>#DIV/0!</v>
      </c>
    </row>
    <row r="27" spans="1:7" ht="21" hidden="1" customHeight="1" outlineLevel="1" x14ac:dyDescent="0.45">
      <c r="A27" s="326"/>
      <c r="B27" s="110"/>
      <c r="C27" s="114"/>
      <c r="D27" s="114"/>
      <c r="E27" s="108" t="e">
        <f>C27/Skráning!#REF!</f>
        <v>#REF!</v>
      </c>
      <c r="F27" s="111">
        <v>0</v>
      </c>
      <c r="G27" s="37" t="e">
        <f t="shared" si="2"/>
        <v>#DIV/0!</v>
      </c>
    </row>
    <row r="28" spans="1:7" collapsed="1" x14ac:dyDescent="0.45">
      <c r="A28" s="5"/>
    </row>
    <row r="29" spans="1:7" s="31" customFormat="1" ht="30.75" customHeight="1" x14ac:dyDescent="0.9">
      <c r="A29" s="77"/>
      <c r="B29" s="314">
        <v>2014</v>
      </c>
      <c r="C29" s="314"/>
      <c r="D29" s="314"/>
      <c r="E29" s="314"/>
      <c r="F29" s="314"/>
      <c r="G29" s="314"/>
    </row>
    <row r="30" spans="1:7" ht="30" hidden="1" customHeight="1" outlineLevel="1" x14ac:dyDescent="0.5">
      <c r="A30" s="326">
        <v>2014</v>
      </c>
      <c r="B30" s="321" t="s">
        <v>20</v>
      </c>
      <c r="C30" s="322"/>
      <c r="D30" s="322"/>
      <c r="E30" s="322"/>
      <c r="F30" s="322"/>
      <c r="G30" s="322"/>
    </row>
    <row r="31" spans="1:7" s="86" customFormat="1" ht="37.5" hidden="1" customHeight="1" outlineLevel="1" x14ac:dyDescent="0.5">
      <c r="A31" s="326"/>
      <c r="B31" s="78" t="s">
        <v>8</v>
      </c>
      <c r="C31" s="79" t="s">
        <v>23</v>
      </c>
      <c r="D31" s="79" t="s">
        <v>2</v>
      </c>
      <c r="E31" s="80" t="s">
        <v>24</v>
      </c>
      <c r="F31" s="81" t="s">
        <v>26</v>
      </c>
      <c r="G31" s="85" t="s">
        <v>5</v>
      </c>
    </row>
    <row r="32" spans="1:7" ht="21" hidden="1" customHeight="1" outlineLevel="1" x14ac:dyDescent="0.45">
      <c r="A32" s="326"/>
      <c r="B32" s="10" t="s">
        <v>15</v>
      </c>
      <c r="C32" s="55"/>
      <c r="D32" s="42"/>
      <c r="E32" s="68" t="e">
        <f>C32/Skráning!#REF!</f>
        <v>#REF!</v>
      </c>
      <c r="F32" s="11"/>
      <c r="G32" s="37" t="e">
        <f t="shared" ref="G32:G38" si="3">F32/C32</f>
        <v>#DIV/0!</v>
      </c>
    </row>
    <row r="33" spans="1:7" ht="21" hidden="1" customHeight="1" outlineLevel="1" x14ac:dyDescent="0.45">
      <c r="A33" s="326"/>
      <c r="B33" s="13" t="s">
        <v>21</v>
      </c>
      <c r="C33" s="55"/>
      <c r="D33" s="42"/>
      <c r="E33" s="68" t="e">
        <f>C33/Skráning!#REF!</f>
        <v>#REF!</v>
      </c>
      <c r="F33" s="11"/>
      <c r="G33" s="37" t="e">
        <f t="shared" si="3"/>
        <v>#DIV/0!</v>
      </c>
    </row>
    <row r="34" spans="1:7" ht="21" hidden="1" customHeight="1" outlineLevel="1" x14ac:dyDescent="0.45">
      <c r="A34" s="326"/>
      <c r="B34" s="15" t="s">
        <v>22</v>
      </c>
      <c r="C34" s="55"/>
      <c r="D34" s="42"/>
      <c r="E34" s="68" t="e">
        <f>C34/Skráning!#REF!</f>
        <v>#REF!</v>
      </c>
      <c r="F34" s="16"/>
      <c r="G34" s="39" t="e">
        <f t="shared" si="3"/>
        <v>#DIV/0!</v>
      </c>
    </row>
    <row r="35" spans="1:7" ht="21" hidden="1" customHeight="1" outlineLevel="1" x14ac:dyDescent="0.45">
      <c r="A35" s="326"/>
      <c r="B35" s="93" t="s">
        <v>16</v>
      </c>
      <c r="C35" s="55"/>
      <c r="D35" s="42"/>
      <c r="E35" s="68" t="e">
        <f>C35/Skráning!#REF!</f>
        <v>#REF!</v>
      </c>
      <c r="F35" s="11"/>
      <c r="G35" s="37" t="e">
        <f t="shared" si="3"/>
        <v>#DIV/0!</v>
      </c>
    </row>
    <row r="36" spans="1:7" ht="21" hidden="1" customHeight="1" outlineLevel="1" x14ac:dyDescent="0.45">
      <c r="A36" s="326"/>
      <c r="B36" s="13"/>
      <c r="C36" s="55"/>
      <c r="D36" s="42"/>
      <c r="E36" s="68" t="e">
        <f>C36/Skráning!#REF!</f>
        <v>#REF!</v>
      </c>
      <c r="F36" s="11"/>
      <c r="G36" s="37" t="e">
        <f t="shared" si="3"/>
        <v>#DIV/0!</v>
      </c>
    </row>
    <row r="37" spans="1:7" ht="21" hidden="1" customHeight="1" outlineLevel="1" x14ac:dyDescent="0.45">
      <c r="A37" s="326"/>
      <c r="B37" s="15"/>
      <c r="C37" s="55"/>
      <c r="D37" s="105"/>
      <c r="E37" s="106" t="e">
        <f>C37/Skráning!#REF!</f>
        <v>#REF!</v>
      </c>
      <c r="F37" s="116"/>
      <c r="G37" s="39" t="e">
        <f t="shared" si="3"/>
        <v>#DIV/0!</v>
      </c>
    </row>
    <row r="38" spans="1:7" ht="21" hidden="1" customHeight="1" outlineLevel="1" x14ac:dyDescent="0.45">
      <c r="A38" s="326"/>
      <c r="B38" s="110"/>
      <c r="C38" s="112"/>
      <c r="D38" s="114"/>
      <c r="E38" s="108" t="e">
        <f>C38/Skráning!#REF!</f>
        <v>#REF!</v>
      </c>
      <c r="F38" s="115"/>
      <c r="G38" s="37" t="e">
        <f t="shared" si="3"/>
        <v>#DIV/0!</v>
      </c>
    </row>
    <row r="39" spans="1:7" collapsed="1" x14ac:dyDescent="0.45">
      <c r="A39" s="5"/>
    </row>
    <row r="40" spans="1:7" s="31" customFormat="1" ht="30.75" customHeight="1" x14ac:dyDescent="0.9">
      <c r="A40" s="77"/>
      <c r="B40" s="314">
        <v>2015</v>
      </c>
      <c r="C40" s="314"/>
      <c r="D40" s="314"/>
      <c r="E40" s="314"/>
      <c r="F40" s="314"/>
      <c r="G40" s="314"/>
    </row>
    <row r="41" spans="1:7" ht="30" hidden="1" customHeight="1" outlineLevel="1" x14ac:dyDescent="0.5">
      <c r="A41" s="326">
        <v>2015</v>
      </c>
      <c r="B41" s="321" t="s">
        <v>20</v>
      </c>
      <c r="C41" s="322"/>
      <c r="D41" s="322"/>
      <c r="E41" s="322"/>
      <c r="F41" s="322"/>
      <c r="G41" s="322"/>
    </row>
    <row r="42" spans="1:7" s="86" customFormat="1" ht="37.5" hidden="1" customHeight="1" outlineLevel="1" x14ac:dyDescent="0.5">
      <c r="A42" s="326"/>
      <c r="B42" s="78" t="s">
        <v>8</v>
      </c>
      <c r="C42" s="79" t="s">
        <v>23</v>
      </c>
      <c r="D42" s="79" t="s">
        <v>2</v>
      </c>
      <c r="E42" s="80" t="s">
        <v>24</v>
      </c>
      <c r="F42" s="81" t="s">
        <v>26</v>
      </c>
      <c r="G42" s="85" t="s">
        <v>5</v>
      </c>
    </row>
    <row r="43" spans="1:7" ht="21" hidden="1" customHeight="1" outlineLevel="1" x14ac:dyDescent="0.45">
      <c r="A43" s="326"/>
      <c r="B43" s="10" t="s">
        <v>15</v>
      </c>
      <c r="C43" s="55"/>
      <c r="D43" s="42"/>
      <c r="E43" s="68" t="e">
        <f>C43/Skráning!#REF!</f>
        <v>#REF!</v>
      </c>
      <c r="F43" s="11"/>
      <c r="G43" s="37" t="e">
        <f t="shared" ref="G43:G49" si="4">F43/C43</f>
        <v>#DIV/0!</v>
      </c>
    </row>
    <row r="44" spans="1:7" ht="21" hidden="1" customHeight="1" outlineLevel="1" x14ac:dyDescent="0.45">
      <c r="A44" s="326"/>
      <c r="B44" s="13" t="s">
        <v>21</v>
      </c>
      <c r="C44" s="55"/>
      <c r="D44" s="42"/>
      <c r="E44" s="68" t="e">
        <f>C44/Skráning!#REF!</f>
        <v>#REF!</v>
      </c>
      <c r="F44" s="11"/>
      <c r="G44" s="37" t="e">
        <f t="shared" si="4"/>
        <v>#DIV/0!</v>
      </c>
    </row>
    <row r="45" spans="1:7" ht="21" hidden="1" customHeight="1" outlineLevel="1" x14ac:dyDescent="0.45">
      <c r="A45" s="326"/>
      <c r="B45" s="15" t="s">
        <v>22</v>
      </c>
      <c r="C45" s="55"/>
      <c r="D45" s="42"/>
      <c r="E45" s="68" t="e">
        <f>C45/Skráning!#REF!</f>
        <v>#REF!</v>
      </c>
      <c r="F45" s="16"/>
      <c r="G45" s="39" t="e">
        <f t="shared" si="4"/>
        <v>#DIV/0!</v>
      </c>
    </row>
    <row r="46" spans="1:7" ht="21" hidden="1" customHeight="1" outlineLevel="1" x14ac:dyDescent="0.45">
      <c r="A46" s="326"/>
      <c r="B46" s="93" t="s">
        <v>16</v>
      </c>
      <c r="C46" s="55"/>
      <c r="D46" s="42"/>
      <c r="E46" s="68" t="e">
        <f>C46/Skráning!#REF!</f>
        <v>#REF!</v>
      </c>
      <c r="F46" s="11"/>
      <c r="G46" s="37" t="e">
        <f t="shared" si="4"/>
        <v>#DIV/0!</v>
      </c>
    </row>
    <row r="47" spans="1:7" ht="21" hidden="1" customHeight="1" outlineLevel="1" x14ac:dyDescent="0.45">
      <c r="A47" s="326"/>
      <c r="B47" s="13"/>
      <c r="C47" s="55"/>
      <c r="D47" s="42"/>
      <c r="E47" s="68" t="e">
        <f>C47/Skráning!#REF!</f>
        <v>#REF!</v>
      </c>
      <c r="F47" s="11"/>
      <c r="G47" s="37" t="e">
        <f t="shared" si="4"/>
        <v>#DIV/0!</v>
      </c>
    </row>
    <row r="48" spans="1:7" ht="21" hidden="1" customHeight="1" outlineLevel="1" x14ac:dyDescent="0.45">
      <c r="A48" s="326"/>
      <c r="B48" s="15"/>
      <c r="C48" s="43"/>
      <c r="D48" s="105"/>
      <c r="E48" s="106" t="e">
        <f>C48/Skráning!#REF!</f>
        <v>#REF!</v>
      </c>
      <c r="F48" s="116"/>
      <c r="G48" s="39" t="e">
        <f t="shared" si="4"/>
        <v>#DIV/0!</v>
      </c>
    </row>
    <row r="49" spans="1:7" ht="21" hidden="1" customHeight="1" outlineLevel="1" x14ac:dyDescent="0.45">
      <c r="A49" s="326"/>
      <c r="B49" s="110"/>
      <c r="C49" s="114"/>
      <c r="D49" s="114"/>
      <c r="E49" s="108" t="e">
        <f>C49/Skráning!#REF!</f>
        <v>#REF!</v>
      </c>
      <c r="F49" s="115"/>
      <c r="G49" s="37" t="e">
        <f t="shared" si="4"/>
        <v>#DIV/0!</v>
      </c>
    </row>
    <row r="50" spans="1:7" collapsed="1" x14ac:dyDescent="0.45">
      <c r="A50" s="5"/>
    </row>
    <row r="51" spans="1:7" s="31" customFormat="1" ht="30.75" customHeight="1" x14ac:dyDescent="0.9">
      <c r="A51" s="77"/>
      <c r="B51" s="314">
        <v>2016</v>
      </c>
      <c r="C51" s="314"/>
      <c r="D51" s="314"/>
      <c r="E51" s="314"/>
      <c r="F51" s="314"/>
      <c r="G51" s="314"/>
    </row>
    <row r="52" spans="1:7" ht="30" hidden="1" customHeight="1" outlineLevel="1" x14ac:dyDescent="0.5">
      <c r="A52" s="326">
        <v>2016</v>
      </c>
      <c r="B52" s="321" t="s">
        <v>20</v>
      </c>
      <c r="C52" s="322"/>
      <c r="D52" s="322"/>
      <c r="E52" s="322"/>
      <c r="F52" s="322"/>
      <c r="G52" s="322"/>
    </row>
    <row r="53" spans="1:7" s="86" customFormat="1" ht="37.5" hidden="1" customHeight="1" outlineLevel="1" x14ac:dyDescent="0.5">
      <c r="A53" s="326"/>
      <c r="B53" s="78" t="s">
        <v>8</v>
      </c>
      <c r="C53" s="79" t="s">
        <v>23</v>
      </c>
      <c r="D53" s="79" t="s">
        <v>2</v>
      </c>
      <c r="E53" s="80" t="s">
        <v>24</v>
      </c>
      <c r="F53" s="81" t="s">
        <v>26</v>
      </c>
      <c r="G53" s="85" t="s">
        <v>5</v>
      </c>
    </row>
    <row r="54" spans="1:7" ht="21" hidden="1" customHeight="1" outlineLevel="1" x14ac:dyDescent="0.45">
      <c r="A54" s="326"/>
      <c r="B54" s="10" t="s">
        <v>15</v>
      </c>
      <c r="C54" s="55"/>
      <c r="D54" s="42"/>
      <c r="E54" s="68" t="e">
        <f>C54/Skráning!F7</f>
        <v>#VALUE!</v>
      </c>
      <c r="F54" s="11"/>
      <c r="G54" s="37" t="e">
        <f t="shared" ref="G54:G60" si="5">F54/C54</f>
        <v>#DIV/0!</v>
      </c>
    </row>
    <row r="55" spans="1:7" ht="21" hidden="1" customHeight="1" outlineLevel="1" x14ac:dyDescent="0.45">
      <c r="A55" s="326"/>
      <c r="B55" s="13" t="s">
        <v>21</v>
      </c>
      <c r="C55" s="55"/>
      <c r="D55" s="42"/>
      <c r="E55" s="68" t="e">
        <f>C55/Skráning!F7</f>
        <v>#VALUE!</v>
      </c>
      <c r="F55" s="11"/>
      <c r="G55" s="37" t="e">
        <f t="shared" si="5"/>
        <v>#DIV/0!</v>
      </c>
    </row>
    <row r="56" spans="1:7" ht="21" hidden="1" customHeight="1" outlineLevel="1" x14ac:dyDescent="0.45">
      <c r="A56" s="326"/>
      <c r="B56" s="15" t="s">
        <v>22</v>
      </c>
      <c r="C56" s="55"/>
      <c r="D56" s="42"/>
      <c r="E56" s="68" t="e">
        <f>C56/Skráning!F7</f>
        <v>#VALUE!</v>
      </c>
      <c r="F56" s="16"/>
      <c r="G56" s="39" t="e">
        <f t="shared" si="5"/>
        <v>#DIV/0!</v>
      </c>
    </row>
    <row r="57" spans="1:7" ht="21" hidden="1" customHeight="1" outlineLevel="1" x14ac:dyDescent="0.45">
      <c r="A57" s="326"/>
      <c r="B57" s="93" t="s">
        <v>16</v>
      </c>
      <c r="C57" s="43"/>
      <c r="D57" s="43"/>
      <c r="E57" s="69" t="e">
        <f>C57/Skráning!F7</f>
        <v>#VALUE!</v>
      </c>
      <c r="F57" s="18"/>
      <c r="G57" s="37" t="e">
        <f t="shared" si="5"/>
        <v>#DIV/0!</v>
      </c>
    </row>
    <row r="58" spans="1:7" ht="21" hidden="1" customHeight="1" outlineLevel="1" x14ac:dyDescent="0.45">
      <c r="A58" s="326"/>
      <c r="B58" s="13"/>
      <c r="C58" s="55"/>
      <c r="D58" s="42"/>
      <c r="E58" s="68" t="e">
        <f>C58/Skráning!F7</f>
        <v>#VALUE!</v>
      </c>
      <c r="F58" s="11"/>
      <c r="G58" s="37" t="e">
        <f t="shared" si="5"/>
        <v>#DIV/0!</v>
      </c>
    </row>
    <row r="59" spans="1:7" ht="21" hidden="1" customHeight="1" outlineLevel="1" x14ac:dyDescent="0.45">
      <c r="A59" s="326"/>
      <c r="B59" s="15"/>
      <c r="C59" s="43"/>
      <c r="D59" s="105"/>
      <c r="E59" s="106" t="e">
        <f>C59/Skráning!F7</f>
        <v>#VALUE!</v>
      </c>
      <c r="F59" s="107"/>
      <c r="G59" s="39" t="e">
        <f t="shared" si="5"/>
        <v>#DIV/0!</v>
      </c>
    </row>
    <row r="60" spans="1:7" ht="21" hidden="1" customHeight="1" outlineLevel="1" x14ac:dyDescent="0.45">
      <c r="A60" s="326"/>
      <c r="B60" s="109"/>
      <c r="C60" s="117"/>
      <c r="D60" s="114"/>
      <c r="E60" s="108" t="e">
        <f>C60/Skráning!F7</f>
        <v>#VALUE!</v>
      </c>
      <c r="F60" s="111"/>
      <c r="G60" s="37" t="e">
        <f t="shared" si="5"/>
        <v>#DIV/0!</v>
      </c>
    </row>
    <row r="61" spans="1:7" collapsed="1" x14ac:dyDescent="0.45"/>
  </sheetData>
  <sheetProtection sheet="1" objects="1" scenarios="1" formatCells="0" formatColumns="0" formatRows="0" insertColumns="0" insertRows="0" insertHyperlinks="0" deleteColumns="0" deleteRows="0" sort="0" autoFilter="0" pivotTables="0"/>
  <mergeCells count="19">
    <mergeCell ref="A52:A60"/>
    <mergeCell ref="B52:G52"/>
    <mergeCell ref="B51:G51"/>
    <mergeCell ref="B7:G7"/>
    <mergeCell ref="A41:A49"/>
    <mergeCell ref="B41:G41"/>
    <mergeCell ref="A30:A38"/>
    <mergeCell ref="B30:G30"/>
    <mergeCell ref="A19:A27"/>
    <mergeCell ref="B19:G19"/>
    <mergeCell ref="B29:G29"/>
    <mergeCell ref="B40:G40"/>
    <mergeCell ref="B18:G18"/>
    <mergeCell ref="A8:A16"/>
    <mergeCell ref="B8:G8"/>
    <mergeCell ref="C2:G3"/>
    <mergeCell ref="C4:G4"/>
    <mergeCell ref="B2:B4"/>
    <mergeCell ref="B5:G5"/>
  </mergeCells>
  <conditionalFormatting sqref="F21:F23 F27">
    <cfRule type="cellIs" dxfId="2011" priority="567" operator="equal">
      <formula>0</formula>
    </cfRule>
  </conditionalFormatting>
  <conditionalFormatting sqref="F21:F23 F27">
    <cfRule type="cellIs" dxfId="2010" priority="566" operator="equal">
      <formula>0</formula>
    </cfRule>
  </conditionalFormatting>
  <conditionalFormatting sqref="G1:G6 G61:G1048576 G21:G23 G32:G34 G43:G45 G8:G13 G17 G27:G28 G38:G39 G49:G50">
    <cfRule type="containsErrors" dxfId="2009" priority="243">
      <formula>ISERROR(G1)</formula>
    </cfRule>
  </conditionalFormatting>
  <conditionalFormatting sqref="E10 E13">
    <cfRule type="containsErrors" dxfId="2008" priority="144">
      <formula>ISERROR(E10)</formula>
    </cfRule>
  </conditionalFormatting>
  <conditionalFormatting sqref="E11">
    <cfRule type="containsErrors" dxfId="2007" priority="142">
      <formula>ISERROR(E11)</formula>
    </cfRule>
  </conditionalFormatting>
  <conditionalFormatting sqref="E12">
    <cfRule type="containsErrors" dxfId="2006" priority="141">
      <formula>ISERROR(E12)</formula>
    </cfRule>
  </conditionalFormatting>
  <conditionalFormatting sqref="E10:E13">
    <cfRule type="cellIs" dxfId="2005" priority="140" operator="equal">
      <formula>0</formula>
    </cfRule>
  </conditionalFormatting>
  <conditionalFormatting sqref="E10:E13">
    <cfRule type="containsErrors" dxfId="2004" priority="139">
      <formula>ISERROR(E10)</formula>
    </cfRule>
  </conditionalFormatting>
  <conditionalFormatting sqref="E10">
    <cfRule type="containsErrors" dxfId="2003" priority="138">
      <formula>ISERROR(E10)</formula>
    </cfRule>
  </conditionalFormatting>
  <conditionalFormatting sqref="E10:E13">
    <cfRule type="containsErrors" dxfId="2002" priority="137">
      <formula>ISERROR(E10)</formula>
    </cfRule>
  </conditionalFormatting>
  <conditionalFormatting sqref="E21 E27">
    <cfRule type="containsErrors" dxfId="2001" priority="136">
      <formula>ISERROR(E21)</formula>
    </cfRule>
  </conditionalFormatting>
  <conditionalFormatting sqref="E22">
    <cfRule type="containsErrors" dxfId="2000" priority="134">
      <formula>ISERROR(E22)</formula>
    </cfRule>
  </conditionalFormatting>
  <conditionalFormatting sqref="E23">
    <cfRule type="containsErrors" dxfId="1999" priority="133">
      <formula>ISERROR(E23)</formula>
    </cfRule>
  </conditionalFormatting>
  <conditionalFormatting sqref="E21:E23 E27">
    <cfRule type="cellIs" dxfId="1998" priority="132" operator="equal">
      <formula>0</formula>
    </cfRule>
  </conditionalFormatting>
  <conditionalFormatting sqref="E21:E23 E27">
    <cfRule type="containsErrors" dxfId="1997" priority="131">
      <formula>ISERROR(E21)</formula>
    </cfRule>
  </conditionalFormatting>
  <conditionalFormatting sqref="E21">
    <cfRule type="containsErrors" dxfId="1996" priority="130">
      <formula>ISERROR(E21)</formula>
    </cfRule>
  </conditionalFormatting>
  <conditionalFormatting sqref="E21:E23 E27">
    <cfRule type="containsErrors" dxfId="1995" priority="129">
      <formula>ISERROR(E21)</formula>
    </cfRule>
  </conditionalFormatting>
  <conditionalFormatting sqref="E32 E38">
    <cfRule type="containsErrors" dxfId="1994" priority="128">
      <formula>ISERROR(E32)</formula>
    </cfRule>
  </conditionalFormatting>
  <conditionalFormatting sqref="E33">
    <cfRule type="containsErrors" dxfId="1993" priority="126">
      <formula>ISERROR(E33)</formula>
    </cfRule>
  </conditionalFormatting>
  <conditionalFormatting sqref="E34">
    <cfRule type="containsErrors" dxfId="1992" priority="125">
      <formula>ISERROR(E34)</formula>
    </cfRule>
  </conditionalFormatting>
  <conditionalFormatting sqref="E32:E34 E38">
    <cfRule type="cellIs" dxfId="1991" priority="124" operator="equal">
      <formula>0</formula>
    </cfRule>
  </conditionalFormatting>
  <conditionalFormatting sqref="E32:E34 E38">
    <cfRule type="containsErrors" dxfId="1990" priority="123">
      <formula>ISERROR(E32)</formula>
    </cfRule>
  </conditionalFormatting>
  <conditionalFormatting sqref="E32">
    <cfRule type="containsErrors" dxfId="1989" priority="122">
      <formula>ISERROR(E32)</formula>
    </cfRule>
  </conditionalFormatting>
  <conditionalFormatting sqref="E32:E34 E38">
    <cfRule type="containsErrors" dxfId="1988" priority="121">
      <formula>ISERROR(E32)</formula>
    </cfRule>
  </conditionalFormatting>
  <conditionalFormatting sqref="E43 E49">
    <cfRule type="containsErrors" dxfId="1987" priority="120">
      <formula>ISERROR(E43)</formula>
    </cfRule>
  </conditionalFormatting>
  <conditionalFormatting sqref="E44">
    <cfRule type="containsErrors" dxfId="1986" priority="118">
      <formula>ISERROR(E44)</formula>
    </cfRule>
  </conditionalFormatting>
  <conditionalFormatting sqref="E45">
    <cfRule type="containsErrors" dxfId="1985" priority="117">
      <formula>ISERROR(E45)</formula>
    </cfRule>
  </conditionalFormatting>
  <conditionalFormatting sqref="E43:E45 E49">
    <cfRule type="cellIs" dxfId="1984" priority="116" operator="equal">
      <formula>0</formula>
    </cfRule>
  </conditionalFormatting>
  <conditionalFormatting sqref="E43:E45 E49">
    <cfRule type="containsErrors" dxfId="1983" priority="115">
      <formula>ISERROR(E43)</formula>
    </cfRule>
  </conditionalFormatting>
  <conditionalFormatting sqref="E43">
    <cfRule type="containsErrors" dxfId="1982" priority="114">
      <formula>ISERROR(E43)</formula>
    </cfRule>
  </conditionalFormatting>
  <conditionalFormatting sqref="E43:E45 E49">
    <cfRule type="containsErrors" dxfId="1981" priority="113">
      <formula>ISERROR(E43)</formula>
    </cfRule>
  </conditionalFormatting>
  <conditionalFormatting sqref="G54 G58:G60">
    <cfRule type="containsErrors" dxfId="1980" priority="106">
      <formula>ISERROR(G54)</formula>
    </cfRule>
  </conditionalFormatting>
  <conditionalFormatting sqref="E54 E60">
    <cfRule type="containsErrors" dxfId="1979" priority="76">
      <formula>ISERROR(E54)</formula>
    </cfRule>
  </conditionalFormatting>
  <conditionalFormatting sqref="E58">
    <cfRule type="containsErrors" dxfId="1978" priority="74">
      <formula>ISERROR(E58)</formula>
    </cfRule>
  </conditionalFormatting>
  <conditionalFormatting sqref="E59">
    <cfRule type="containsErrors" dxfId="1977" priority="73">
      <formula>ISERROR(E59)</formula>
    </cfRule>
  </conditionalFormatting>
  <conditionalFormatting sqref="E54 E58:E60">
    <cfRule type="cellIs" dxfId="1976" priority="72" operator="equal">
      <formula>0</formula>
    </cfRule>
  </conditionalFormatting>
  <conditionalFormatting sqref="E54 E58:E60">
    <cfRule type="containsErrors" dxfId="1975" priority="71">
      <formula>ISERROR(E54)</formula>
    </cfRule>
  </conditionalFormatting>
  <conditionalFormatting sqref="E54">
    <cfRule type="containsErrors" dxfId="1974" priority="70">
      <formula>ISERROR(E54)</formula>
    </cfRule>
  </conditionalFormatting>
  <conditionalFormatting sqref="E54 E58:E60">
    <cfRule type="containsErrors" dxfId="1973" priority="69">
      <formula>ISERROR(E54)</formula>
    </cfRule>
  </conditionalFormatting>
  <conditionalFormatting sqref="G20">
    <cfRule type="containsErrors" dxfId="1972" priority="68">
      <formula>ISERROR(G20)</formula>
    </cfRule>
  </conditionalFormatting>
  <conditionalFormatting sqref="G31">
    <cfRule type="containsErrors" dxfId="1971" priority="67">
      <formula>ISERROR(G31)</formula>
    </cfRule>
  </conditionalFormatting>
  <conditionalFormatting sqref="G42">
    <cfRule type="containsErrors" dxfId="1970" priority="66">
      <formula>ISERROR(G42)</formula>
    </cfRule>
  </conditionalFormatting>
  <conditionalFormatting sqref="G53">
    <cfRule type="containsErrors" dxfId="1969" priority="65">
      <formula>ISERROR(G53)</formula>
    </cfRule>
  </conditionalFormatting>
  <conditionalFormatting sqref="G14 G16">
    <cfRule type="containsErrors" dxfId="1968" priority="54">
      <formula>ISERROR(G14)</formula>
    </cfRule>
  </conditionalFormatting>
  <conditionalFormatting sqref="E16">
    <cfRule type="containsErrors" dxfId="1967" priority="47">
      <formula>ISERROR(E16)</formula>
    </cfRule>
  </conditionalFormatting>
  <conditionalFormatting sqref="E14">
    <cfRule type="containsErrors" dxfId="1966" priority="46">
      <formula>ISERROR(E14)</formula>
    </cfRule>
  </conditionalFormatting>
  <conditionalFormatting sqref="E14 E16">
    <cfRule type="cellIs" dxfId="1965" priority="45" operator="equal">
      <formula>0</formula>
    </cfRule>
  </conditionalFormatting>
  <conditionalFormatting sqref="E14 E16">
    <cfRule type="containsErrors" dxfId="1964" priority="44">
      <formula>ISERROR(E14)</formula>
    </cfRule>
  </conditionalFormatting>
  <conditionalFormatting sqref="E14 E16">
    <cfRule type="containsErrors" dxfId="1963" priority="43">
      <formula>ISERROR(E14)</formula>
    </cfRule>
  </conditionalFormatting>
  <conditionalFormatting sqref="E15">
    <cfRule type="containsErrors" dxfId="1962" priority="38">
      <formula>ISERROR(E15)</formula>
    </cfRule>
  </conditionalFormatting>
  <conditionalFormatting sqref="E24:E26">
    <cfRule type="containsErrors" dxfId="1961" priority="28">
      <formula>ISERROR(E24)</formula>
    </cfRule>
  </conditionalFormatting>
  <conditionalFormatting sqref="E55:E57">
    <cfRule type="containsErrors" dxfId="1960" priority="21">
      <formula>ISERROR(E55)</formula>
    </cfRule>
  </conditionalFormatting>
  <conditionalFormatting sqref="G15">
    <cfRule type="containsErrors" dxfId="1959" priority="42">
      <formula>ISERROR(G15)</formula>
    </cfRule>
  </conditionalFormatting>
  <conditionalFormatting sqref="E15">
    <cfRule type="containsErrors" dxfId="1958" priority="41">
      <formula>ISERROR(E15)</formula>
    </cfRule>
  </conditionalFormatting>
  <conditionalFormatting sqref="E15">
    <cfRule type="cellIs" dxfId="1957" priority="40" operator="equal">
      <formula>0</formula>
    </cfRule>
  </conditionalFormatting>
  <conditionalFormatting sqref="E15">
    <cfRule type="containsErrors" dxfId="1956" priority="39">
      <formula>ISERROR(E15)</formula>
    </cfRule>
  </conditionalFormatting>
  <conditionalFormatting sqref="E46:E48">
    <cfRule type="containsErrors" dxfId="1955" priority="13">
      <formula>ISERROR(E46)</formula>
    </cfRule>
  </conditionalFormatting>
  <conditionalFormatting sqref="F24:F26">
    <cfRule type="cellIs" dxfId="1954" priority="37" operator="equal">
      <formula>0</formula>
    </cfRule>
  </conditionalFormatting>
  <conditionalFormatting sqref="F24:F26">
    <cfRule type="cellIs" dxfId="1953" priority="36" operator="equal">
      <formula>0</formula>
    </cfRule>
  </conditionalFormatting>
  <conditionalFormatting sqref="G24:G26">
    <cfRule type="containsErrors" dxfId="1952" priority="35">
      <formula>ISERROR(G24)</formula>
    </cfRule>
  </conditionalFormatting>
  <conditionalFormatting sqref="E24">
    <cfRule type="containsErrors" dxfId="1951" priority="34">
      <formula>ISERROR(E24)</formula>
    </cfRule>
  </conditionalFormatting>
  <conditionalFormatting sqref="E25">
    <cfRule type="containsErrors" dxfId="1950" priority="33">
      <formula>ISERROR(E25)</formula>
    </cfRule>
  </conditionalFormatting>
  <conditionalFormatting sqref="E26">
    <cfRule type="containsErrors" dxfId="1949" priority="32">
      <formula>ISERROR(E26)</formula>
    </cfRule>
  </conditionalFormatting>
  <conditionalFormatting sqref="E24:E26">
    <cfRule type="cellIs" dxfId="1948" priority="31" operator="equal">
      <formula>0</formula>
    </cfRule>
  </conditionalFormatting>
  <conditionalFormatting sqref="E24:E26">
    <cfRule type="containsErrors" dxfId="1947" priority="30">
      <formula>ISERROR(E24)</formula>
    </cfRule>
  </conditionalFormatting>
  <conditionalFormatting sqref="E24">
    <cfRule type="containsErrors" dxfId="1946" priority="29">
      <formula>ISERROR(E24)</formula>
    </cfRule>
  </conditionalFormatting>
  <conditionalFormatting sqref="E35:E37">
    <cfRule type="containsErrors" dxfId="1945" priority="5">
      <formula>ISERROR(E35)</formula>
    </cfRule>
  </conditionalFormatting>
  <conditionalFormatting sqref="G55:G57">
    <cfRule type="containsErrors" dxfId="1944" priority="27">
      <formula>ISERROR(G55)</formula>
    </cfRule>
  </conditionalFormatting>
  <conditionalFormatting sqref="E57">
    <cfRule type="containsErrors" dxfId="1943" priority="26">
      <formula>ISERROR(E57)</formula>
    </cfRule>
  </conditionalFormatting>
  <conditionalFormatting sqref="E55">
    <cfRule type="containsErrors" dxfId="1942" priority="25">
      <formula>ISERROR(E55)</formula>
    </cfRule>
  </conditionalFormatting>
  <conditionalFormatting sqref="E56">
    <cfRule type="containsErrors" dxfId="1941" priority="24">
      <formula>ISERROR(E56)</formula>
    </cfRule>
  </conditionalFormatting>
  <conditionalFormatting sqref="E55:E57">
    <cfRule type="cellIs" dxfId="1940" priority="23" operator="equal">
      <formula>0</formula>
    </cfRule>
  </conditionalFormatting>
  <conditionalFormatting sqref="E55:E57">
    <cfRule type="containsErrors" dxfId="1939" priority="22">
      <formula>ISERROR(E55)</formula>
    </cfRule>
  </conditionalFormatting>
  <conditionalFormatting sqref="G46:G48">
    <cfRule type="containsErrors" dxfId="1938" priority="20">
      <formula>ISERROR(G46)</formula>
    </cfRule>
  </conditionalFormatting>
  <conditionalFormatting sqref="E46">
    <cfRule type="containsErrors" dxfId="1937" priority="19">
      <formula>ISERROR(E46)</formula>
    </cfRule>
  </conditionalFormatting>
  <conditionalFormatting sqref="E47">
    <cfRule type="containsErrors" dxfId="1936" priority="18">
      <formula>ISERROR(E47)</formula>
    </cfRule>
  </conditionalFormatting>
  <conditionalFormatting sqref="E48">
    <cfRule type="containsErrors" dxfId="1935" priority="17">
      <formula>ISERROR(E48)</formula>
    </cfRule>
  </conditionalFormatting>
  <conditionalFormatting sqref="E46:E48">
    <cfRule type="cellIs" dxfId="1934" priority="16" operator="equal">
      <formula>0</formula>
    </cfRule>
  </conditionalFormatting>
  <conditionalFormatting sqref="E46:E48">
    <cfRule type="containsErrors" dxfId="1933" priority="15">
      <formula>ISERROR(E46)</formula>
    </cfRule>
  </conditionalFormatting>
  <conditionalFormatting sqref="E46">
    <cfRule type="containsErrors" dxfId="1932" priority="14">
      <formula>ISERROR(E46)</formula>
    </cfRule>
  </conditionalFormatting>
  <conditionalFormatting sqref="G35:G37">
    <cfRule type="containsErrors" dxfId="1931" priority="12">
      <formula>ISERROR(G35)</formula>
    </cfRule>
  </conditionalFormatting>
  <conditionalFormatting sqref="E35">
    <cfRule type="containsErrors" dxfId="1930" priority="11">
      <formula>ISERROR(E35)</formula>
    </cfRule>
  </conditionalFormatting>
  <conditionalFormatting sqref="E36">
    <cfRule type="containsErrors" dxfId="1929" priority="10">
      <formula>ISERROR(E36)</formula>
    </cfRule>
  </conditionalFormatting>
  <conditionalFormatting sqref="E37">
    <cfRule type="containsErrors" dxfId="1928" priority="9">
      <formula>ISERROR(E37)</formula>
    </cfRule>
  </conditionalFormatting>
  <conditionalFormatting sqref="E35:E37">
    <cfRule type="cellIs" dxfId="1927" priority="8" operator="equal">
      <formula>0</formula>
    </cfRule>
  </conditionalFormatting>
  <conditionalFormatting sqref="E35:E37">
    <cfRule type="containsErrors" dxfId="1926" priority="7">
      <formula>ISERROR(E35)</formula>
    </cfRule>
  </conditionalFormatting>
  <conditionalFormatting sqref="E35">
    <cfRule type="containsErrors" dxfId="1925" priority="6">
      <formula>ISERROR(E35)</formula>
    </cfRule>
  </conditionalFormatting>
  <conditionalFormatting sqref="G19">
    <cfRule type="containsErrors" dxfId="1924" priority="4">
      <formula>ISERROR(G19)</formula>
    </cfRule>
  </conditionalFormatting>
  <conditionalFormatting sqref="G30">
    <cfRule type="containsErrors" dxfId="1923" priority="3">
      <formula>ISERROR(G30)</formula>
    </cfRule>
  </conditionalFormatting>
  <conditionalFormatting sqref="G41">
    <cfRule type="containsErrors" dxfId="1922" priority="2">
      <formula>ISERROR(G41)</formula>
    </cfRule>
  </conditionalFormatting>
  <conditionalFormatting sqref="G52">
    <cfRule type="containsErrors" dxfId="1921" priority="1">
      <formula>ISERROR(G52)</formula>
    </cfRule>
  </conditionalFormatting>
  <pageMargins left="0.7" right="0.7" top="0.75" bottom="0.75" header="0.3" footer="0.3"/>
  <pageSetup paperSize="9" scale="97" orientation="landscape" horizontalDpi="4294967293"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B720"/>
  <sheetViews>
    <sheetView showGridLines="0" topLeftCell="A5" zoomScale="60" zoomScaleNormal="60" workbookViewId="0">
      <selection activeCell="D19" sqref="D19"/>
    </sheetView>
  </sheetViews>
  <sheetFormatPr defaultColWidth="9" defaultRowHeight="13.5" x14ac:dyDescent="0.35"/>
  <cols>
    <col min="1" max="1" width="2.875" style="30" customWidth="1"/>
    <col min="2" max="2" width="45.875" style="30" customWidth="1"/>
    <col min="3" max="5" width="10.125" style="30" customWidth="1"/>
    <col min="6" max="6" width="9.5" style="30" customWidth="1"/>
    <col min="7" max="7" width="11.625" style="30" bestFit="1" customWidth="1"/>
    <col min="8" max="8" width="11.625" style="30" customWidth="1"/>
    <col min="9" max="9" width="13.625" style="30" bestFit="1" customWidth="1"/>
    <col min="10" max="10" width="11.625" style="30" bestFit="1" customWidth="1"/>
    <col min="11" max="11" width="11.625" style="30" customWidth="1"/>
    <col min="12" max="12" width="13.625" style="30" bestFit="1" customWidth="1"/>
    <col min="13" max="13" width="11.625" style="30" bestFit="1" customWidth="1"/>
    <col min="14" max="15" width="11.625" style="30" customWidth="1"/>
    <col min="16" max="23" width="11.375" style="30" customWidth="1"/>
    <col min="24" max="24" width="18.875" style="28" customWidth="1"/>
    <col min="25" max="314" width="9" style="28"/>
    <col min="315" max="16384" width="9" style="30"/>
  </cols>
  <sheetData>
    <row r="1" spans="1:314" s="22" customFormat="1" ht="11.25" hidden="1" customHeight="1" x14ac:dyDescent="0.35">
      <c r="B1" s="323" t="s">
        <v>6</v>
      </c>
      <c r="C1" s="21"/>
      <c r="D1" s="21"/>
      <c r="E1" s="21"/>
      <c r="Y1" s="21"/>
      <c r="AE1" s="21"/>
    </row>
    <row r="2" spans="1:314" s="22" customFormat="1" ht="73.5" hidden="1" customHeight="1" thickBot="1" x14ac:dyDescent="0.7">
      <c r="B2" s="323"/>
      <c r="C2" s="333" t="s">
        <v>19</v>
      </c>
      <c r="D2" s="333"/>
      <c r="E2" s="333"/>
      <c r="F2" s="333"/>
      <c r="G2" s="333"/>
      <c r="H2" s="333"/>
      <c r="I2" s="333"/>
      <c r="J2" s="333"/>
      <c r="K2" s="119"/>
      <c r="L2" s="119"/>
      <c r="M2" s="23"/>
      <c r="N2" s="23"/>
      <c r="O2" s="23"/>
      <c r="P2" s="23"/>
      <c r="Q2" s="23"/>
      <c r="R2" s="23"/>
      <c r="S2" s="23"/>
      <c r="T2" s="23"/>
      <c r="U2" s="23"/>
      <c r="V2" s="23"/>
      <c r="W2" s="23"/>
      <c r="X2" s="24"/>
      <c r="Y2" s="25"/>
      <c r="Z2" s="23"/>
      <c r="AA2" s="23"/>
      <c r="AB2" s="23"/>
      <c r="AC2" s="24"/>
      <c r="AD2" s="24"/>
      <c r="AE2" s="25"/>
      <c r="AF2" s="23"/>
      <c r="AG2" s="24"/>
      <c r="AH2" s="24"/>
      <c r="AI2" s="24"/>
      <c r="AJ2" s="24"/>
    </row>
    <row r="3" spans="1:314" s="22" customFormat="1" ht="30" hidden="1" customHeight="1" x14ac:dyDescent="0.35">
      <c r="B3" s="323"/>
      <c r="C3" s="334" t="s">
        <v>7</v>
      </c>
      <c r="D3" s="335"/>
      <c r="E3" s="335"/>
      <c r="F3" s="335"/>
      <c r="G3" s="335"/>
      <c r="H3" s="335"/>
      <c r="I3" s="335"/>
      <c r="J3" s="336"/>
      <c r="K3" s="124"/>
      <c r="L3" s="124"/>
      <c r="M3" s="26"/>
      <c r="N3" s="26"/>
      <c r="O3" s="26"/>
      <c r="P3" s="26"/>
      <c r="Q3" s="26"/>
      <c r="R3" s="26"/>
      <c r="S3" s="26"/>
      <c r="T3" s="26"/>
      <c r="U3" s="26"/>
      <c r="V3" s="26"/>
      <c r="W3" s="26"/>
      <c r="X3" s="27"/>
      <c r="Y3" s="332"/>
      <c r="Z3" s="332"/>
      <c r="AA3" s="332"/>
      <c r="AB3" s="332"/>
      <c r="AC3" s="332"/>
      <c r="AD3" s="332"/>
      <c r="AE3" s="332"/>
      <c r="AF3" s="332"/>
      <c r="AG3" s="332"/>
      <c r="AH3" s="332"/>
      <c r="AI3" s="27"/>
      <c r="AJ3" s="27"/>
    </row>
    <row r="4" spans="1:314" s="22" customFormat="1" ht="42" hidden="1" customHeight="1" thickBot="1" x14ac:dyDescent="0.4">
      <c r="B4" s="323"/>
      <c r="C4" s="337"/>
      <c r="D4" s="338"/>
      <c r="E4" s="338"/>
      <c r="F4" s="338"/>
      <c r="G4" s="338"/>
      <c r="H4" s="338"/>
      <c r="I4" s="338"/>
      <c r="J4" s="339"/>
      <c r="K4" s="124"/>
      <c r="L4" s="124"/>
      <c r="Y4" s="21"/>
      <c r="AE4" s="21"/>
    </row>
    <row r="5" spans="1:314" s="28" customFormat="1" ht="11" customHeight="1" x14ac:dyDescent="0.35"/>
    <row r="6" spans="1:314" ht="21.6" customHeight="1" x14ac:dyDescent="0.5">
      <c r="A6" s="343" t="s">
        <v>67</v>
      </c>
      <c r="B6" s="344"/>
      <c r="C6" s="240">
        <v>2015</v>
      </c>
      <c r="D6" s="240">
        <v>2016</v>
      </c>
      <c r="E6" s="240">
        <v>2017</v>
      </c>
      <c r="F6" s="355">
        <v>2018</v>
      </c>
      <c r="G6" s="355"/>
      <c r="H6" s="355"/>
      <c r="I6" s="355">
        <v>2019</v>
      </c>
      <c r="J6" s="355"/>
      <c r="K6" s="355"/>
      <c r="L6" s="355">
        <v>2020</v>
      </c>
      <c r="M6" s="355"/>
      <c r="N6" s="355"/>
      <c r="O6" s="355">
        <v>2021</v>
      </c>
      <c r="P6" s="355"/>
      <c r="Q6" s="355"/>
      <c r="R6" s="355">
        <v>2022</v>
      </c>
      <c r="S6" s="355"/>
      <c r="T6" s="355"/>
      <c r="U6" s="355">
        <v>2030</v>
      </c>
      <c r="V6" s="355"/>
      <c r="W6" s="355"/>
      <c r="X6" s="126"/>
      <c r="Y6" s="225"/>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LB6" s="30"/>
    </row>
    <row r="7" spans="1:314" ht="28.5" customHeight="1" x14ac:dyDescent="0.5">
      <c r="A7" s="345" t="s">
        <v>76</v>
      </c>
      <c r="B7" s="345"/>
      <c r="C7" s="147" t="s">
        <v>65</v>
      </c>
      <c r="D7" s="147" t="s">
        <v>65</v>
      </c>
      <c r="E7" s="147" t="s">
        <v>65</v>
      </c>
      <c r="F7" s="147" t="s">
        <v>65</v>
      </c>
      <c r="G7" s="141" t="s">
        <v>66</v>
      </c>
      <c r="H7" s="141" t="s">
        <v>74</v>
      </c>
      <c r="I7" s="147" t="s">
        <v>65</v>
      </c>
      <c r="J7" s="126" t="s">
        <v>33</v>
      </c>
      <c r="K7" s="141" t="s">
        <v>74</v>
      </c>
      <c r="L7" s="147" t="s">
        <v>65</v>
      </c>
      <c r="M7" s="126" t="s">
        <v>33</v>
      </c>
      <c r="N7" s="141" t="s">
        <v>74</v>
      </c>
      <c r="O7" s="147" t="s">
        <v>65</v>
      </c>
      <c r="P7" s="126" t="s">
        <v>33</v>
      </c>
      <c r="Q7" s="141" t="s">
        <v>74</v>
      </c>
      <c r="R7" s="147" t="s">
        <v>65</v>
      </c>
      <c r="S7" s="126" t="s">
        <v>33</v>
      </c>
      <c r="T7" s="141" t="s">
        <v>74</v>
      </c>
      <c r="U7" s="147" t="s">
        <v>65</v>
      </c>
      <c r="V7" s="126" t="s">
        <v>33</v>
      </c>
      <c r="W7" s="141" t="s">
        <v>74</v>
      </c>
      <c r="X7" s="227" t="s">
        <v>81</v>
      </c>
      <c r="Y7" s="226"/>
      <c r="LB7" s="30"/>
    </row>
    <row r="8" spans="1:314" ht="23.25" customHeight="1" x14ac:dyDescent="0.75">
      <c r="A8" s="129" t="s">
        <v>28</v>
      </c>
      <c r="B8" s="130"/>
      <c r="C8" s="130"/>
      <c r="D8" s="130"/>
      <c r="E8" s="130"/>
      <c r="F8" s="130"/>
      <c r="G8" s="130"/>
      <c r="H8" s="130"/>
      <c r="I8" s="142"/>
      <c r="J8" s="130"/>
      <c r="K8" s="130"/>
      <c r="L8" s="130"/>
      <c r="M8" s="130"/>
      <c r="N8" s="130"/>
      <c r="O8" s="130"/>
      <c r="P8" s="130"/>
      <c r="Q8" s="130"/>
      <c r="R8" s="130"/>
      <c r="S8" s="130"/>
      <c r="T8" s="130"/>
      <c r="U8" s="130"/>
      <c r="V8" s="130"/>
      <c r="W8" s="130"/>
      <c r="X8" s="182"/>
      <c r="LB8" s="30"/>
    </row>
    <row r="9" spans="1:314" ht="23.25" customHeight="1" x14ac:dyDescent="0.35">
      <c r="A9" s="120"/>
      <c r="B9" s="118" t="s">
        <v>60</v>
      </c>
      <c r="C9" s="168"/>
      <c r="D9" s="168"/>
      <c r="E9" s="168"/>
      <c r="F9" s="168"/>
      <c r="G9" s="168"/>
      <c r="H9" s="182" t="str">
        <f t="shared" ref="H9:H10" si="0">IFERROR((G9-F9)/G9,"")</f>
        <v/>
      </c>
      <c r="I9" s="168"/>
      <c r="J9" s="168"/>
      <c r="K9" s="182" t="str">
        <f t="shared" ref="K9:K13" si="1">IFERROR((J9-I9)/J9,"")</f>
        <v/>
      </c>
      <c r="L9" s="168"/>
      <c r="M9" s="168"/>
      <c r="N9" s="182" t="str">
        <f t="shared" ref="N9:N13" si="2">IFERROR((M9-L9)/M9,"")</f>
        <v/>
      </c>
      <c r="O9" s="168"/>
      <c r="P9" s="168"/>
      <c r="Q9" s="182" t="str">
        <f t="shared" ref="Q9:Q13" si="3">IFERROR((P9-O9)/P9,"")</f>
        <v/>
      </c>
      <c r="R9" s="168"/>
      <c r="S9" s="168"/>
      <c r="T9" s="182" t="str">
        <f t="shared" ref="T9:T13" si="4">IFERROR((S9-R9)/S9,"")</f>
        <v/>
      </c>
      <c r="U9" s="168"/>
      <c r="V9" s="183"/>
      <c r="W9" s="182" t="str">
        <f t="shared" ref="W9:W13" si="5">IFERROR((V9-U9)/V9,"")</f>
        <v/>
      </c>
      <c r="X9" s="182" t="str">
        <f>IFERROR((V9-F9)/V9,"")</f>
        <v/>
      </c>
      <c r="LB9" s="30"/>
    </row>
    <row r="10" spans="1:314" ht="23.25" customHeight="1" x14ac:dyDescent="0.35">
      <c r="A10" s="120"/>
      <c r="B10" s="118" t="s">
        <v>61</v>
      </c>
      <c r="C10" s="168"/>
      <c r="D10" s="168"/>
      <c r="E10" s="168"/>
      <c r="F10" s="168"/>
      <c r="G10" s="168"/>
      <c r="H10" s="179" t="str">
        <f t="shared" si="0"/>
        <v/>
      </c>
      <c r="I10" s="168"/>
      <c r="J10" s="168"/>
      <c r="K10" s="179" t="str">
        <f t="shared" si="1"/>
        <v/>
      </c>
      <c r="L10" s="168"/>
      <c r="M10" s="168"/>
      <c r="N10" s="179" t="str">
        <f t="shared" si="2"/>
        <v/>
      </c>
      <c r="O10" s="168"/>
      <c r="P10" s="168"/>
      <c r="Q10" s="179" t="str">
        <f t="shared" si="3"/>
        <v/>
      </c>
      <c r="R10" s="168"/>
      <c r="S10" s="168"/>
      <c r="T10" s="179" t="str">
        <f t="shared" si="4"/>
        <v/>
      </c>
      <c r="U10" s="168"/>
      <c r="V10" s="168"/>
      <c r="W10" s="179" t="str">
        <f t="shared" si="5"/>
        <v/>
      </c>
      <c r="X10" s="182" t="str">
        <f t="shared" ref="X10:X48" si="6">IFERROR((V10-F10)/V10,"")</f>
        <v/>
      </c>
      <c r="LB10" s="30"/>
    </row>
    <row r="11" spans="1:314" ht="23.25" customHeight="1" x14ac:dyDescent="0.35">
      <c r="A11" s="120"/>
      <c r="B11" s="118" t="s">
        <v>64</v>
      </c>
      <c r="C11" s="168"/>
      <c r="D11" s="168"/>
      <c r="E11" s="168"/>
      <c r="F11" s="168"/>
      <c r="G11" s="169"/>
      <c r="H11" s="179" t="str">
        <f>IFERROR((F11-G11)/G11,"")</f>
        <v/>
      </c>
      <c r="I11" s="168"/>
      <c r="J11" s="169"/>
      <c r="K11" s="179" t="str">
        <f>IFERROR((I11-J11)/J11,"")</f>
        <v/>
      </c>
      <c r="L11" s="168"/>
      <c r="M11" s="169"/>
      <c r="N11" s="179" t="str">
        <f>IFERROR((L11-M11)/M11,"")</f>
        <v/>
      </c>
      <c r="O11" s="168"/>
      <c r="P11" s="169"/>
      <c r="Q11" s="179" t="str">
        <f>IFERROR((O11-P11)/P11,"")</f>
        <v/>
      </c>
      <c r="R11" s="168"/>
      <c r="S11" s="169"/>
      <c r="T11" s="179" t="str">
        <f>IFERROR((R11-S11)/S11,"")</f>
        <v/>
      </c>
      <c r="U11" s="168"/>
      <c r="V11" s="169"/>
      <c r="W11" s="179" t="str">
        <f>IFERROR((U11-V11)/V11,"")</f>
        <v/>
      </c>
      <c r="X11" s="182" t="str">
        <f t="shared" si="6"/>
        <v/>
      </c>
      <c r="LB11" s="30"/>
    </row>
    <row r="12" spans="1:314" ht="23.25" customHeight="1" x14ac:dyDescent="0.35">
      <c r="A12" s="120"/>
      <c r="B12" s="121" t="s">
        <v>38</v>
      </c>
      <c r="C12" s="118">
        <f>SUM(C9:C10)</f>
        <v>0</v>
      </c>
      <c r="D12" s="118">
        <f>SUM(D9:D10)</f>
        <v>0</v>
      </c>
      <c r="E12" s="118">
        <f>SUM(E9:E10)</f>
        <v>0</v>
      </c>
      <c r="F12" s="118">
        <f t="shared" ref="F12:G12" si="7">SUM(F9:F10)</f>
        <v>0</v>
      </c>
      <c r="G12" s="118">
        <f t="shared" si="7"/>
        <v>0</v>
      </c>
      <c r="H12" s="179" t="str">
        <f>IFERROR((F12-G12)/G12,"")</f>
        <v/>
      </c>
      <c r="I12" s="118">
        <f>SUM(I9:I10)</f>
        <v>0</v>
      </c>
      <c r="J12" s="118">
        <f t="shared" ref="J12:V12" si="8">SUM(J9:J10)</f>
        <v>0</v>
      </c>
      <c r="K12" s="179" t="str">
        <f>IFERROR((J12-I12)/J12,"")</f>
        <v/>
      </c>
      <c r="L12" s="118">
        <f t="shared" si="8"/>
        <v>0</v>
      </c>
      <c r="M12" s="118">
        <f t="shared" si="8"/>
        <v>0</v>
      </c>
      <c r="N12" s="179" t="str">
        <f>IFERROR((M12-L12)/M12,"")</f>
        <v/>
      </c>
      <c r="O12" s="118">
        <f t="shared" si="8"/>
        <v>0</v>
      </c>
      <c r="P12" s="118">
        <f t="shared" si="8"/>
        <v>0</v>
      </c>
      <c r="Q12" s="179" t="str">
        <f>IFERROR((P12-O12)/P12,"")</f>
        <v/>
      </c>
      <c r="R12" s="118">
        <f t="shared" si="8"/>
        <v>0</v>
      </c>
      <c r="S12" s="118">
        <f t="shared" si="8"/>
        <v>0</v>
      </c>
      <c r="T12" s="179" t="str">
        <f>IFERROR((S12-R12)/S12,"")</f>
        <v/>
      </c>
      <c r="U12" s="118">
        <f t="shared" si="8"/>
        <v>0</v>
      </c>
      <c r="V12" s="118">
        <f t="shared" si="8"/>
        <v>0</v>
      </c>
      <c r="W12" s="179" t="str">
        <f>IFERROR((V12-U12)/V12,"")</f>
        <v/>
      </c>
      <c r="X12" s="182"/>
      <c r="LB12" s="30"/>
    </row>
    <row r="13" spans="1:314" ht="23.25" customHeight="1" x14ac:dyDescent="0.35">
      <c r="A13" s="121"/>
      <c r="B13" s="121" t="s">
        <v>89</v>
      </c>
      <c r="C13" s="121">
        <f>SUM(C9:C10)-C11</f>
        <v>0</v>
      </c>
      <c r="D13" s="121">
        <f t="shared" ref="D13:E13" si="9">SUM(D9:D10)-D11</f>
        <v>0</v>
      </c>
      <c r="E13" s="121">
        <f t="shared" si="9"/>
        <v>0</v>
      </c>
      <c r="F13" s="154">
        <f>SUM(F9:F10)-F11</f>
        <v>0</v>
      </c>
      <c r="G13" s="156">
        <f>SUM(G9:G10)-G11</f>
        <v>0</v>
      </c>
      <c r="H13" s="181" t="str">
        <f>IFERROR((F13-G13)/G13,"")</f>
        <v/>
      </c>
      <c r="I13" s="156">
        <f>SUM(I9:I10)-I11</f>
        <v>0</v>
      </c>
      <c r="J13" s="156">
        <f>SUM(J9:J10)-J11</f>
        <v>0</v>
      </c>
      <c r="K13" s="180" t="str">
        <f t="shared" si="1"/>
        <v/>
      </c>
      <c r="L13" s="156">
        <f t="shared" ref="L13:M13" si="10">SUM(L9:L10)-L11</f>
        <v>0</v>
      </c>
      <c r="M13" s="156">
        <f t="shared" si="10"/>
        <v>0</v>
      </c>
      <c r="N13" s="181" t="str">
        <f t="shared" si="2"/>
        <v/>
      </c>
      <c r="O13" s="156">
        <f t="shared" ref="O13:P13" si="11">SUM(O9:O10)-O11</f>
        <v>0</v>
      </c>
      <c r="P13" s="156">
        <f t="shared" si="11"/>
        <v>0</v>
      </c>
      <c r="Q13" s="180" t="str">
        <f t="shared" si="3"/>
        <v/>
      </c>
      <c r="R13" s="156">
        <f t="shared" ref="R13:S13" si="12">SUM(R9:R10)-R11</f>
        <v>0</v>
      </c>
      <c r="S13" s="156">
        <f t="shared" si="12"/>
        <v>0</v>
      </c>
      <c r="T13" s="180" t="str">
        <f t="shared" si="4"/>
        <v/>
      </c>
      <c r="U13" s="156">
        <f t="shared" ref="U13:V13" si="13">SUM(U9:U10)-U11</f>
        <v>0</v>
      </c>
      <c r="V13" s="155">
        <f t="shared" si="13"/>
        <v>0</v>
      </c>
      <c r="W13" s="180" t="str">
        <f t="shared" si="5"/>
        <v/>
      </c>
      <c r="X13" s="182" t="str">
        <f t="shared" si="6"/>
        <v/>
      </c>
      <c r="LB13" s="30"/>
    </row>
    <row r="14" spans="1:314" ht="23.25" customHeight="1" x14ac:dyDescent="0.35">
      <c r="A14" s="222"/>
      <c r="B14" s="121" t="s">
        <v>73</v>
      </c>
      <c r="C14" s="121" t="str">
        <f>IFERROR(C12/Eining!$C$3,"")</f>
        <v/>
      </c>
      <c r="D14" s="121" t="str">
        <f>IFERROR(D12/Eining!$D$3,"")</f>
        <v/>
      </c>
      <c r="E14" s="121" t="str">
        <f>IFERROR(E12/Eining!$E$3,"")</f>
        <v/>
      </c>
      <c r="F14" s="307" t="str">
        <f>IFERROR(F12/Eining!$F$3,"")</f>
        <v/>
      </c>
      <c r="G14" s="307" t="str">
        <f>IFERROR(G12/Eining!$F$3,"")</f>
        <v/>
      </c>
      <c r="H14" s="181" t="str">
        <f>IFERROR((F14-G14)/G14,"")</f>
        <v/>
      </c>
      <c r="I14" s="156" t="str">
        <f>IFERROR(I13/Eining!$G$3,"")</f>
        <v/>
      </c>
      <c r="J14" s="156" t="str">
        <f>IFERROR(J13/Eining!$G$3,"")</f>
        <v/>
      </c>
      <c r="K14" s="223"/>
      <c r="L14" s="156" t="str">
        <f>IFERROR(L13/Eining!$H$3,"")</f>
        <v/>
      </c>
      <c r="M14" s="156" t="str">
        <f>IFERROR(M13/Eining!$H$3,"")</f>
        <v/>
      </c>
      <c r="N14" s="223"/>
      <c r="O14" s="156" t="str">
        <f>IFERROR(O13/Eining!$I$3,"")</f>
        <v/>
      </c>
      <c r="P14" s="156" t="str">
        <f>IFERROR(P13/Eining!$I$3,"")</f>
        <v/>
      </c>
      <c r="Q14" s="223"/>
      <c r="R14" s="156" t="str">
        <f>IFERROR(R13/Eining!$J$3,"")</f>
        <v/>
      </c>
      <c r="S14" s="156" t="str">
        <f>IFERROR(S13/Eining!$J$3,"")</f>
        <v/>
      </c>
      <c r="T14" s="223"/>
      <c r="U14" s="156" t="str">
        <f>IFERROR(U13/Eining!$K$3,"")</f>
        <v/>
      </c>
      <c r="V14" s="156" t="str">
        <f>IFERROR(V13/Eining!$K$3,"")</f>
        <v/>
      </c>
      <c r="W14" s="156"/>
      <c r="X14" s="182" t="str">
        <f t="shared" si="6"/>
        <v/>
      </c>
      <c r="LB14" s="30"/>
    </row>
    <row r="15" spans="1:314" ht="23.25" customHeight="1" x14ac:dyDescent="0.75">
      <c r="A15" s="143" t="s">
        <v>29</v>
      </c>
      <c r="B15" s="144"/>
      <c r="C15" s="144"/>
      <c r="D15" s="144"/>
      <c r="E15" s="144"/>
      <c r="F15" s="144"/>
      <c r="G15" s="144"/>
      <c r="H15" s="149"/>
      <c r="I15" s="144"/>
      <c r="J15" s="144"/>
      <c r="K15" s="149"/>
      <c r="L15" s="144"/>
      <c r="M15" s="144"/>
      <c r="N15" s="149"/>
      <c r="O15" s="144"/>
      <c r="P15" s="144"/>
      <c r="Q15" s="149"/>
      <c r="R15" s="144"/>
      <c r="S15" s="144"/>
      <c r="T15" s="149"/>
      <c r="U15" s="144"/>
      <c r="V15" s="144"/>
      <c r="W15" s="144"/>
      <c r="X15" s="182" t="str">
        <f t="shared" si="6"/>
        <v/>
      </c>
      <c r="LB15" s="30"/>
    </row>
    <row r="16" spans="1:314" ht="23.25" customHeight="1" x14ac:dyDescent="0.35">
      <c r="A16" s="120"/>
      <c r="B16" s="122" t="s">
        <v>189</v>
      </c>
      <c r="C16" s="170"/>
      <c r="D16" s="170"/>
      <c r="E16" s="170"/>
      <c r="F16" s="170"/>
      <c r="G16" s="170"/>
      <c r="H16" s="182" t="str">
        <f t="shared" ref="H16:H19" si="14">IFERROR((G16-F16)/G16,"")</f>
        <v/>
      </c>
      <c r="I16" s="170"/>
      <c r="J16" s="170"/>
      <c r="K16" s="182" t="str">
        <f t="shared" ref="K16:K17" si="15">IFERROR((J16-I16)/J16,"")</f>
        <v/>
      </c>
      <c r="L16" s="170"/>
      <c r="M16" s="170"/>
      <c r="N16" s="182" t="str">
        <f t="shared" ref="N16:N19" si="16">IFERROR((M16-L16)/M16,"")</f>
        <v/>
      </c>
      <c r="O16" s="170"/>
      <c r="P16" s="170"/>
      <c r="Q16" s="182" t="str">
        <f t="shared" ref="Q16:Q17" si="17">IFERROR((P16-O16)/P16,"")</f>
        <v/>
      </c>
      <c r="R16" s="170"/>
      <c r="S16" s="170"/>
      <c r="T16" s="182" t="str">
        <f t="shared" ref="T16:T19" si="18">IFERROR((S16-R16)/S16,"")</f>
        <v/>
      </c>
      <c r="U16" s="170"/>
      <c r="V16" s="170"/>
      <c r="W16" s="182" t="str">
        <f t="shared" ref="W16:W17" si="19">IFERROR((V16-U16)/V16,"")</f>
        <v/>
      </c>
      <c r="X16" s="182" t="str">
        <f t="shared" si="6"/>
        <v/>
      </c>
      <c r="LB16" s="30"/>
    </row>
    <row r="17" spans="1:314" ht="23.25" customHeight="1" x14ac:dyDescent="0.35">
      <c r="A17" s="120"/>
      <c r="B17" s="122" t="s">
        <v>190</v>
      </c>
      <c r="C17" s="170"/>
      <c r="D17" s="171"/>
      <c r="E17" s="171"/>
      <c r="F17" s="171"/>
      <c r="G17" s="170"/>
      <c r="H17" s="182" t="str">
        <f t="shared" si="14"/>
        <v/>
      </c>
      <c r="I17" s="170"/>
      <c r="J17" s="170"/>
      <c r="K17" s="182" t="str">
        <f t="shared" si="15"/>
        <v/>
      </c>
      <c r="L17" s="170"/>
      <c r="M17" s="171"/>
      <c r="N17" s="182" t="str">
        <f t="shared" si="16"/>
        <v/>
      </c>
      <c r="O17" s="170"/>
      <c r="P17" s="170"/>
      <c r="Q17" s="182" t="str">
        <f t="shared" si="17"/>
        <v/>
      </c>
      <c r="R17" s="170"/>
      <c r="S17" s="170"/>
      <c r="T17" s="182" t="str">
        <f t="shared" si="18"/>
        <v/>
      </c>
      <c r="U17" s="170"/>
      <c r="V17" s="170"/>
      <c r="W17" s="182" t="str">
        <f t="shared" si="19"/>
        <v/>
      </c>
      <c r="X17" s="182"/>
      <c r="LB17" s="30"/>
    </row>
    <row r="18" spans="1:314" ht="23.25" customHeight="1" x14ac:dyDescent="0.35">
      <c r="A18" s="120"/>
      <c r="B18" s="122" t="s">
        <v>68</v>
      </c>
      <c r="C18" s="170"/>
      <c r="D18" s="171"/>
      <c r="E18" s="171"/>
      <c r="F18" s="171"/>
      <c r="G18" s="170"/>
      <c r="H18" s="182" t="str">
        <f t="shared" si="14"/>
        <v/>
      </c>
      <c r="I18" s="170"/>
      <c r="J18" s="170"/>
      <c r="K18" s="182" t="str">
        <f t="shared" ref="K18:K19" si="20">IFERROR((J18-I18)/J18,"")</f>
        <v/>
      </c>
      <c r="L18" s="170"/>
      <c r="M18" s="171"/>
      <c r="N18" s="182" t="str">
        <f t="shared" si="16"/>
        <v/>
      </c>
      <c r="O18" s="170"/>
      <c r="P18" s="170"/>
      <c r="Q18" s="182" t="str">
        <f t="shared" ref="Q18:Q19" si="21">IFERROR((P18-O18)/P18,"")</f>
        <v/>
      </c>
      <c r="R18" s="170"/>
      <c r="S18" s="170"/>
      <c r="T18" s="182" t="str">
        <f t="shared" si="18"/>
        <v/>
      </c>
      <c r="U18" s="170"/>
      <c r="V18" s="170"/>
      <c r="W18" s="182" t="str">
        <f t="shared" ref="W18:W19" si="22">IFERROR((V18-U18)/V18,"")</f>
        <v/>
      </c>
      <c r="X18" s="182" t="str">
        <f t="shared" si="6"/>
        <v/>
      </c>
      <c r="LB18" s="30"/>
    </row>
    <row r="19" spans="1:314" ht="23.25" customHeight="1" x14ac:dyDescent="0.35">
      <c r="A19" s="122"/>
      <c r="B19" s="122" t="s">
        <v>211</v>
      </c>
      <c r="C19" s="122">
        <f>C17+C18</f>
        <v>0</v>
      </c>
      <c r="D19" s="122">
        <f t="shared" ref="D19:G19" si="23">D17+D18</f>
        <v>0</v>
      </c>
      <c r="E19" s="122">
        <f t="shared" si="23"/>
        <v>0</v>
      </c>
      <c r="F19" s="122">
        <f t="shared" si="23"/>
        <v>0</v>
      </c>
      <c r="G19" s="122">
        <f t="shared" si="23"/>
        <v>0</v>
      </c>
      <c r="H19" s="221" t="str">
        <f t="shared" si="14"/>
        <v/>
      </c>
      <c r="I19" s="159">
        <f>I17+I18</f>
        <v>0</v>
      </c>
      <c r="J19" s="159">
        <f>J17+J18</f>
        <v>0</v>
      </c>
      <c r="K19" s="179" t="str">
        <f t="shared" si="20"/>
        <v/>
      </c>
      <c r="L19" s="159">
        <f>L17+L18</f>
        <v>0</v>
      </c>
      <c r="M19" s="159">
        <f>M17+M18</f>
        <v>0</v>
      </c>
      <c r="N19" s="221" t="str">
        <f t="shared" si="16"/>
        <v/>
      </c>
      <c r="O19" s="159">
        <f>O17+O18</f>
        <v>0</v>
      </c>
      <c r="P19" s="159">
        <f>P17+P18</f>
        <v>0</v>
      </c>
      <c r="Q19" s="179" t="str">
        <f t="shared" si="21"/>
        <v/>
      </c>
      <c r="R19" s="159">
        <f>R17+R18</f>
        <v>0</v>
      </c>
      <c r="S19" s="159">
        <f>S17+S18</f>
        <v>0</v>
      </c>
      <c r="T19" s="179" t="str">
        <f t="shared" si="18"/>
        <v/>
      </c>
      <c r="U19" s="159">
        <f>U17+U18</f>
        <v>0</v>
      </c>
      <c r="V19" s="161">
        <f>V17+V18</f>
        <v>0</v>
      </c>
      <c r="W19" s="179" t="str">
        <f t="shared" si="22"/>
        <v/>
      </c>
      <c r="X19" s="182" t="str">
        <f t="shared" si="6"/>
        <v/>
      </c>
      <c r="LB19" s="30"/>
    </row>
    <row r="20" spans="1:314" ht="23.25" customHeight="1" x14ac:dyDescent="0.35">
      <c r="A20" s="120"/>
      <c r="B20" s="122" t="s">
        <v>72</v>
      </c>
      <c r="C20" s="122" t="str">
        <f>IFERROR(C19/Eining!$C$3,"")</f>
        <v/>
      </c>
      <c r="D20" s="122" t="str">
        <f>IFERROR(D19/Eining!$D$3,"")</f>
        <v/>
      </c>
      <c r="E20" s="122" t="str">
        <f>IFERROR(E19/Eining!$E$3,"")</f>
        <v/>
      </c>
      <c r="F20" s="160" t="str">
        <f>IFERROR(F19/Eining!$F$3,"")</f>
        <v/>
      </c>
      <c r="G20" s="158" t="str">
        <f>IFERROR(G19/Eining!$F$3,"")</f>
        <v/>
      </c>
      <c r="H20" s="184"/>
      <c r="I20" s="159" t="str">
        <f>IFERROR(I19/Eining!$G$3,"")</f>
        <v/>
      </c>
      <c r="J20" s="161" t="str">
        <f>IFERROR(J19/Eining!$G$3,"")</f>
        <v/>
      </c>
      <c r="K20" s="148"/>
      <c r="L20" s="159" t="str">
        <f>IFERROR(L19/Eining!$H$3,"")</f>
        <v/>
      </c>
      <c r="M20" s="159" t="str">
        <f>IFERROR(M19/Eining!$H$3,"")</f>
        <v/>
      </c>
      <c r="N20" s="184"/>
      <c r="O20" s="159" t="str">
        <f>IFERROR(O19/Eining!$I$3,"")</f>
        <v/>
      </c>
      <c r="P20" s="161" t="str">
        <f>IFERROR(P19/Eining!$I$3,"")</f>
        <v/>
      </c>
      <c r="Q20" s="148"/>
      <c r="R20" s="159" t="str">
        <f>IFERROR(R19/Eining!$J$3,"")</f>
        <v/>
      </c>
      <c r="S20" s="161" t="str">
        <f>IFERROR(S19/Eining!$J$3,"")</f>
        <v/>
      </c>
      <c r="T20" s="148"/>
      <c r="U20" s="159" t="str">
        <f>IFERROR(U19/Eining!$K$3,"")</f>
        <v/>
      </c>
      <c r="V20" s="161" t="str">
        <f>IFERROR(V19/Eining!$K$3,"")</f>
        <v/>
      </c>
      <c r="W20" s="148"/>
      <c r="X20" s="182" t="str">
        <f t="shared" si="6"/>
        <v/>
      </c>
      <c r="LB20" s="30"/>
    </row>
    <row r="21" spans="1:314" ht="23.25" customHeight="1" x14ac:dyDescent="0.75">
      <c r="A21" s="145" t="s">
        <v>30</v>
      </c>
      <c r="B21" s="146"/>
      <c r="C21" s="146"/>
      <c r="D21" s="146"/>
      <c r="E21" s="146"/>
      <c r="F21" s="146"/>
      <c r="G21" s="146"/>
      <c r="H21" s="146"/>
      <c r="I21" s="146"/>
      <c r="J21" s="146"/>
      <c r="K21" s="150"/>
      <c r="L21" s="146"/>
      <c r="M21" s="146"/>
      <c r="N21" s="150"/>
      <c r="O21" s="146"/>
      <c r="P21" s="146"/>
      <c r="Q21" s="150"/>
      <c r="R21" s="146"/>
      <c r="S21" s="146"/>
      <c r="T21" s="150"/>
      <c r="U21" s="146"/>
      <c r="V21" s="146"/>
      <c r="W21" s="146"/>
      <c r="X21" s="182"/>
      <c r="LB21" s="30"/>
    </row>
    <row r="22" spans="1:314" ht="23.25" customHeight="1" x14ac:dyDescent="0.35">
      <c r="A22" s="340" t="s">
        <v>34</v>
      </c>
      <c r="B22" s="123" t="s">
        <v>37</v>
      </c>
      <c r="C22" s="172"/>
      <c r="D22" s="172"/>
      <c r="E22" s="172"/>
      <c r="F22" s="172"/>
      <c r="G22" s="172"/>
      <c r="H22" s="179" t="str">
        <f t="shared" ref="H22:H36" si="24">IFERROR((G22-F22)/G22,"")</f>
        <v/>
      </c>
      <c r="I22" s="172"/>
      <c r="J22" s="172"/>
      <c r="K22" s="179" t="str">
        <f t="shared" ref="K22" si="25">IFERROR((J22-I22)/J22,"")</f>
        <v/>
      </c>
      <c r="L22" s="172"/>
      <c r="M22" s="172"/>
      <c r="N22" s="179" t="str">
        <f t="shared" ref="N22" si="26">IFERROR((M22-L22)/M22,"")</f>
        <v/>
      </c>
      <c r="O22" s="172"/>
      <c r="P22" s="172"/>
      <c r="Q22" s="179" t="str">
        <f t="shared" ref="Q22" si="27">IFERROR((P22-O22)/P22,"")</f>
        <v/>
      </c>
      <c r="R22" s="172"/>
      <c r="S22" s="172"/>
      <c r="T22" s="179" t="str">
        <f t="shared" ref="T22" si="28">IFERROR((S22-R22)/S22,"")</f>
        <v/>
      </c>
      <c r="U22" s="172"/>
      <c r="V22" s="172"/>
      <c r="W22" s="179" t="str">
        <f t="shared" ref="W22:W36" si="29">IFERROR((V22-U22)/V22,"")</f>
        <v/>
      </c>
      <c r="X22" s="182" t="str">
        <f t="shared" si="6"/>
        <v/>
      </c>
      <c r="LB22" s="30"/>
    </row>
    <row r="23" spans="1:314" ht="23.25" customHeight="1" x14ac:dyDescent="0.35">
      <c r="A23" s="340"/>
      <c r="B23" s="123" t="s">
        <v>69</v>
      </c>
      <c r="C23" s="172"/>
      <c r="D23" s="172"/>
      <c r="E23" s="172"/>
      <c r="F23" s="172"/>
      <c r="G23" s="172"/>
      <c r="H23" s="179" t="str">
        <f t="shared" si="24"/>
        <v/>
      </c>
      <c r="I23" s="172"/>
      <c r="J23" s="172"/>
      <c r="K23" s="179" t="str">
        <f t="shared" ref="K23:K36" si="30">IFERROR((J23-I23)/J23,"")</f>
        <v/>
      </c>
      <c r="L23" s="172"/>
      <c r="M23" s="172"/>
      <c r="N23" s="179" t="str">
        <f t="shared" ref="N23:N36" si="31">IFERROR((M23-L23)/M23,"")</f>
        <v/>
      </c>
      <c r="O23" s="172"/>
      <c r="P23" s="172"/>
      <c r="Q23" s="179" t="str">
        <f t="shared" ref="Q23:Q36" si="32">IFERROR((P23-O23)/P23,"")</f>
        <v/>
      </c>
      <c r="R23" s="172"/>
      <c r="S23" s="172"/>
      <c r="T23" s="179" t="str">
        <f t="shared" ref="T23:T36" si="33">IFERROR((S23-R23)/S23,"")</f>
        <v/>
      </c>
      <c r="U23" s="172"/>
      <c r="V23" s="172"/>
      <c r="W23" s="179" t="str">
        <f t="shared" si="29"/>
        <v/>
      </c>
      <c r="X23" s="182" t="str">
        <f t="shared" si="6"/>
        <v/>
      </c>
      <c r="LB23" s="30"/>
    </row>
    <row r="24" spans="1:314" ht="23.25" customHeight="1" x14ac:dyDescent="0.35">
      <c r="A24" s="340"/>
      <c r="B24" s="123" t="s">
        <v>70</v>
      </c>
      <c r="C24" s="172"/>
      <c r="D24" s="172"/>
      <c r="E24" s="172"/>
      <c r="F24" s="172"/>
      <c r="G24" s="172"/>
      <c r="H24" s="179" t="str">
        <f t="shared" si="24"/>
        <v/>
      </c>
      <c r="I24" s="172"/>
      <c r="J24" s="172"/>
      <c r="K24" s="179" t="str">
        <f t="shared" si="30"/>
        <v/>
      </c>
      <c r="L24" s="172"/>
      <c r="M24" s="172"/>
      <c r="N24" s="179" t="str">
        <f t="shared" si="31"/>
        <v/>
      </c>
      <c r="O24" s="172"/>
      <c r="P24" s="172"/>
      <c r="Q24" s="179" t="str">
        <f t="shared" si="32"/>
        <v/>
      </c>
      <c r="R24" s="172"/>
      <c r="S24" s="172"/>
      <c r="T24" s="179" t="str">
        <f t="shared" si="33"/>
        <v/>
      </c>
      <c r="U24" s="172"/>
      <c r="V24" s="172"/>
      <c r="W24" s="179" t="str">
        <f t="shared" si="29"/>
        <v/>
      </c>
      <c r="X24" s="182" t="str">
        <f t="shared" si="6"/>
        <v/>
      </c>
      <c r="LB24" s="30"/>
    </row>
    <row r="25" spans="1:314" ht="23.25" customHeight="1" x14ac:dyDescent="0.35">
      <c r="A25" s="340"/>
      <c r="B25" s="123" t="s">
        <v>39</v>
      </c>
      <c r="C25" s="172"/>
      <c r="D25" s="172"/>
      <c r="E25" s="172"/>
      <c r="F25" s="172"/>
      <c r="G25" s="172"/>
      <c r="H25" s="179" t="str">
        <f t="shared" si="24"/>
        <v/>
      </c>
      <c r="I25" s="172"/>
      <c r="J25" s="172"/>
      <c r="K25" s="179" t="str">
        <f t="shared" si="30"/>
        <v/>
      </c>
      <c r="L25" s="172"/>
      <c r="M25" s="172"/>
      <c r="N25" s="179" t="str">
        <f t="shared" si="31"/>
        <v/>
      </c>
      <c r="O25" s="172"/>
      <c r="P25" s="172"/>
      <c r="Q25" s="179" t="str">
        <f t="shared" si="32"/>
        <v/>
      </c>
      <c r="R25" s="172"/>
      <c r="S25" s="172"/>
      <c r="T25" s="179" t="str">
        <f t="shared" si="33"/>
        <v/>
      </c>
      <c r="U25" s="172"/>
      <c r="V25" s="172"/>
      <c r="W25" s="179" t="str">
        <f t="shared" si="29"/>
        <v/>
      </c>
      <c r="X25" s="182" t="str">
        <f t="shared" si="6"/>
        <v/>
      </c>
      <c r="LB25" s="30"/>
    </row>
    <row r="26" spans="1:314" ht="23.25" customHeight="1" x14ac:dyDescent="0.35">
      <c r="A26" s="341"/>
      <c r="B26" s="123" t="s">
        <v>40</v>
      </c>
      <c r="C26" s="172"/>
      <c r="D26" s="172"/>
      <c r="E26" s="172"/>
      <c r="F26" s="172"/>
      <c r="G26" s="172"/>
      <c r="H26" s="179" t="str">
        <f t="shared" si="24"/>
        <v/>
      </c>
      <c r="I26" s="172"/>
      <c r="J26" s="172"/>
      <c r="K26" s="179" t="str">
        <f t="shared" si="30"/>
        <v/>
      </c>
      <c r="L26" s="172"/>
      <c r="M26" s="172"/>
      <c r="N26" s="179" t="str">
        <f t="shared" si="31"/>
        <v/>
      </c>
      <c r="O26" s="172"/>
      <c r="P26" s="172"/>
      <c r="Q26" s="179" t="str">
        <f t="shared" si="32"/>
        <v/>
      </c>
      <c r="R26" s="172"/>
      <c r="S26" s="172"/>
      <c r="T26" s="179" t="str">
        <f t="shared" si="33"/>
        <v/>
      </c>
      <c r="U26" s="172"/>
      <c r="V26" s="172"/>
      <c r="W26" s="179" t="str">
        <f t="shared" si="29"/>
        <v/>
      </c>
      <c r="X26" s="182" t="str">
        <f t="shared" si="6"/>
        <v/>
      </c>
      <c r="LB26" s="30"/>
    </row>
    <row r="27" spans="1:314" ht="23.25" customHeight="1" x14ac:dyDescent="0.35">
      <c r="A27" s="139"/>
      <c r="B27" s="123" t="s">
        <v>95</v>
      </c>
      <c r="C27" s="172"/>
      <c r="D27" s="172"/>
      <c r="E27" s="172"/>
      <c r="F27" s="172"/>
      <c r="G27" s="173"/>
      <c r="H27" s="179"/>
      <c r="I27" s="172"/>
      <c r="J27" s="173"/>
      <c r="K27" s="179"/>
      <c r="L27" s="172"/>
      <c r="M27" s="173"/>
      <c r="N27" s="179"/>
      <c r="O27" s="172"/>
      <c r="P27" s="173"/>
      <c r="Q27" s="179"/>
      <c r="R27" s="172"/>
      <c r="S27" s="173"/>
      <c r="T27" s="179"/>
      <c r="U27" s="172"/>
      <c r="V27" s="173"/>
      <c r="W27" s="179"/>
      <c r="X27" s="182"/>
      <c r="LB27" s="30"/>
    </row>
    <row r="28" spans="1:314" ht="23.25" customHeight="1" x14ac:dyDescent="0.35">
      <c r="A28" s="139"/>
      <c r="B28" s="123" t="s">
        <v>96</v>
      </c>
      <c r="C28" s="172"/>
      <c r="D28" s="172"/>
      <c r="E28" s="172"/>
      <c r="F28" s="172"/>
      <c r="G28" s="173"/>
      <c r="H28" s="179"/>
      <c r="I28" s="172"/>
      <c r="J28" s="173"/>
      <c r="K28" s="179"/>
      <c r="L28" s="172"/>
      <c r="M28" s="173"/>
      <c r="N28" s="179"/>
      <c r="O28" s="172"/>
      <c r="P28" s="173"/>
      <c r="Q28" s="179"/>
      <c r="R28" s="172"/>
      <c r="S28" s="173"/>
      <c r="T28" s="179"/>
      <c r="U28" s="172"/>
      <c r="V28" s="173"/>
      <c r="W28" s="179"/>
      <c r="X28" s="182"/>
      <c r="LB28" s="30"/>
    </row>
    <row r="29" spans="1:314" ht="23.25" customHeight="1" x14ac:dyDescent="0.35">
      <c r="A29" s="139"/>
      <c r="B29" s="123" t="s">
        <v>57</v>
      </c>
      <c r="C29" s="172"/>
      <c r="D29" s="172"/>
      <c r="E29" s="172"/>
      <c r="F29" s="172"/>
      <c r="G29" s="173"/>
      <c r="H29" s="179" t="str">
        <f t="shared" si="24"/>
        <v/>
      </c>
      <c r="I29" s="172"/>
      <c r="J29" s="173"/>
      <c r="K29" s="179" t="str">
        <f t="shared" si="30"/>
        <v/>
      </c>
      <c r="L29" s="172"/>
      <c r="M29" s="173"/>
      <c r="N29" s="179" t="str">
        <f t="shared" si="31"/>
        <v/>
      </c>
      <c r="O29" s="172"/>
      <c r="P29" s="173"/>
      <c r="Q29" s="179" t="str">
        <f t="shared" si="32"/>
        <v/>
      </c>
      <c r="R29" s="172"/>
      <c r="S29" s="173"/>
      <c r="T29" s="179" t="str">
        <f t="shared" si="33"/>
        <v/>
      </c>
      <c r="U29" s="172"/>
      <c r="V29" s="173"/>
      <c r="W29" s="179" t="str">
        <f t="shared" si="29"/>
        <v/>
      </c>
      <c r="X29" s="182" t="str">
        <f t="shared" si="6"/>
        <v/>
      </c>
      <c r="LB29" s="30"/>
    </row>
    <row r="30" spans="1:314" ht="23.25" customHeight="1" x14ac:dyDescent="0.35">
      <c r="A30" s="123"/>
      <c r="B30" s="123" t="s">
        <v>45</v>
      </c>
      <c r="C30" s="123">
        <f>SUM(C22:C29)</f>
        <v>0</v>
      </c>
      <c r="D30" s="123">
        <f t="shared" ref="D30:E30" si="34">SUM(D22:D29)</f>
        <v>0</v>
      </c>
      <c r="E30" s="123">
        <f t="shared" si="34"/>
        <v>0</v>
      </c>
      <c r="F30" s="152">
        <f>SUM(F22:F29)</f>
        <v>0</v>
      </c>
      <c r="G30" s="152">
        <f>SUM(G22:G29)</f>
        <v>0</v>
      </c>
      <c r="H30" s="179" t="str">
        <f t="shared" si="24"/>
        <v/>
      </c>
      <c r="I30" s="152">
        <f>SUM(I22:I29)</f>
        <v>0</v>
      </c>
      <c r="J30" s="153">
        <f>SUM(J22:J29)</f>
        <v>0</v>
      </c>
      <c r="K30" s="179" t="str">
        <f t="shared" si="30"/>
        <v/>
      </c>
      <c r="L30" s="152">
        <f t="shared" ref="L30:M30" si="35">SUM(L22:L29)</f>
        <v>0</v>
      </c>
      <c r="M30" s="153">
        <f t="shared" si="35"/>
        <v>0</v>
      </c>
      <c r="N30" s="179" t="str">
        <f t="shared" si="31"/>
        <v/>
      </c>
      <c r="O30" s="152">
        <f t="shared" ref="O30:P30" si="36">SUM(O22:O29)</f>
        <v>0</v>
      </c>
      <c r="P30" s="153">
        <f t="shared" si="36"/>
        <v>0</v>
      </c>
      <c r="Q30" s="179" t="str">
        <f t="shared" si="32"/>
        <v/>
      </c>
      <c r="R30" s="152">
        <f t="shared" ref="R30:S30" si="37">SUM(R22:R29)</f>
        <v>0</v>
      </c>
      <c r="S30" s="153">
        <f t="shared" si="37"/>
        <v>0</v>
      </c>
      <c r="T30" s="179" t="str">
        <f t="shared" si="33"/>
        <v/>
      </c>
      <c r="U30" s="152">
        <f t="shared" ref="U30:V30" si="38">SUM(U22:U29)</f>
        <v>0</v>
      </c>
      <c r="V30" s="153">
        <f t="shared" si="38"/>
        <v>0</v>
      </c>
      <c r="W30" s="179" t="str">
        <f t="shared" si="29"/>
        <v/>
      </c>
      <c r="X30" s="182" t="str">
        <f t="shared" si="6"/>
        <v/>
      </c>
      <c r="LB30" s="30"/>
    </row>
    <row r="31" spans="1:314" ht="23.25" customHeight="1" x14ac:dyDescent="0.35">
      <c r="A31" s="342" t="s">
        <v>35</v>
      </c>
      <c r="B31" s="127" t="s">
        <v>41</v>
      </c>
      <c r="C31" s="202"/>
      <c r="D31" s="203"/>
      <c r="E31" s="203"/>
      <c r="F31" s="203"/>
      <c r="G31" s="199"/>
      <c r="H31" s="179" t="str">
        <f t="shared" si="24"/>
        <v/>
      </c>
      <c r="I31" s="199"/>
      <c r="J31" s="200"/>
      <c r="K31" s="179" t="str">
        <f t="shared" si="30"/>
        <v/>
      </c>
      <c r="L31" s="199"/>
      <c r="M31" s="200"/>
      <c r="N31" s="179" t="str">
        <f t="shared" si="31"/>
        <v/>
      </c>
      <c r="O31" s="199"/>
      <c r="P31" s="200"/>
      <c r="Q31" s="179" t="str">
        <f t="shared" si="32"/>
        <v/>
      </c>
      <c r="R31" s="199"/>
      <c r="S31" s="200"/>
      <c r="T31" s="179" t="str">
        <f t="shared" si="33"/>
        <v/>
      </c>
      <c r="U31" s="199"/>
      <c r="V31" s="200"/>
      <c r="W31" s="179" t="str">
        <f t="shared" si="29"/>
        <v/>
      </c>
      <c r="X31" s="182" t="str">
        <f t="shared" si="6"/>
        <v/>
      </c>
      <c r="LB31" s="30"/>
    </row>
    <row r="32" spans="1:314" ht="23.25" customHeight="1" x14ac:dyDescent="0.35">
      <c r="A32" s="340"/>
      <c r="B32" s="127" t="s">
        <v>42</v>
      </c>
      <c r="C32" s="202"/>
      <c r="D32" s="202"/>
      <c r="E32" s="202"/>
      <c r="F32" s="202"/>
      <c r="G32" s="199"/>
      <c r="H32" s="179" t="str">
        <f t="shared" si="24"/>
        <v/>
      </c>
      <c r="I32" s="199"/>
      <c r="J32" s="199"/>
      <c r="K32" s="179" t="str">
        <f t="shared" si="30"/>
        <v/>
      </c>
      <c r="L32" s="199"/>
      <c r="M32" s="199"/>
      <c r="N32" s="179" t="str">
        <f t="shared" si="31"/>
        <v/>
      </c>
      <c r="O32" s="199"/>
      <c r="P32" s="199"/>
      <c r="Q32" s="179" t="str">
        <f t="shared" si="32"/>
        <v/>
      </c>
      <c r="R32" s="199"/>
      <c r="S32" s="199"/>
      <c r="T32" s="179" t="str">
        <f t="shared" si="33"/>
        <v/>
      </c>
      <c r="U32" s="199"/>
      <c r="V32" s="199"/>
      <c r="W32" s="179" t="str">
        <f t="shared" si="29"/>
        <v/>
      </c>
      <c r="X32" s="182" t="str">
        <f t="shared" si="6"/>
        <v/>
      </c>
      <c r="LB32" s="30"/>
    </row>
    <row r="33" spans="1:314" ht="23.25" customHeight="1" x14ac:dyDescent="0.35">
      <c r="A33" s="340"/>
      <c r="B33" s="127" t="s">
        <v>43</v>
      </c>
      <c r="C33" s="202"/>
      <c r="D33" s="203"/>
      <c r="E33" s="203"/>
      <c r="F33" s="203"/>
      <c r="G33" s="199"/>
      <c r="H33" s="179" t="str">
        <f t="shared" si="24"/>
        <v/>
      </c>
      <c r="I33" s="199"/>
      <c r="J33" s="199"/>
      <c r="K33" s="179" t="str">
        <f t="shared" si="30"/>
        <v/>
      </c>
      <c r="L33" s="199"/>
      <c r="M33" s="199"/>
      <c r="N33" s="179" t="str">
        <f t="shared" si="31"/>
        <v/>
      </c>
      <c r="O33" s="199"/>
      <c r="P33" s="199"/>
      <c r="Q33" s="179" t="str">
        <f t="shared" si="32"/>
        <v/>
      </c>
      <c r="R33" s="199"/>
      <c r="S33" s="199"/>
      <c r="T33" s="179" t="str">
        <f t="shared" si="33"/>
        <v/>
      </c>
      <c r="U33" s="199"/>
      <c r="V33" s="199"/>
      <c r="W33" s="179" t="str">
        <f t="shared" si="29"/>
        <v/>
      </c>
      <c r="X33" s="182" t="str">
        <f t="shared" si="6"/>
        <v/>
      </c>
      <c r="LB33" s="30"/>
    </row>
    <row r="34" spans="1:314" ht="23.25" customHeight="1" x14ac:dyDescent="0.35">
      <c r="A34" s="341"/>
      <c r="B34" s="127" t="s">
        <v>44</v>
      </c>
      <c r="C34" s="202"/>
      <c r="D34" s="202"/>
      <c r="E34" s="202"/>
      <c r="F34" s="202"/>
      <c r="G34" s="199"/>
      <c r="H34" s="179" t="str">
        <f t="shared" si="24"/>
        <v/>
      </c>
      <c r="I34" s="199"/>
      <c r="J34" s="199"/>
      <c r="K34" s="179" t="str">
        <f t="shared" si="30"/>
        <v/>
      </c>
      <c r="L34" s="199"/>
      <c r="M34" s="199"/>
      <c r="N34" s="179" t="str">
        <f t="shared" si="31"/>
        <v/>
      </c>
      <c r="O34" s="199"/>
      <c r="P34" s="199"/>
      <c r="Q34" s="179" t="str">
        <f t="shared" si="32"/>
        <v/>
      </c>
      <c r="R34" s="199"/>
      <c r="S34" s="199"/>
      <c r="T34" s="179" t="str">
        <f t="shared" si="33"/>
        <v/>
      </c>
      <c r="U34" s="199"/>
      <c r="V34" s="199"/>
      <c r="W34" s="179" t="str">
        <f t="shared" si="29"/>
        <v/>
      </c>
      <c r="X34" s="182" t="str">
        <f t="shared" si="6"/>
        <v/>
      </c>
      <c r="LB34" s="30"/>
    </row>
    <row r="35" spans="1:314" ht="23.25" customHeight="1" x14ac:dyDescent="0.35">
      <c r="A35" s="139"/>
      <c r="B35" s="127" t="s">
        <v>58</v>
      </c>
      <c r="C35" s="202"/>
      <c r="D35" s="202"/>
      <c r="E35" s="202"/>
      <c r="F35" s="202"/>
      <c r="G35" s="199"/>
      <c r="H35" s="179" t="str">
        <f t="shared" si="24"/>
        <v/>
      </c>
      <c r="I35" s="199"/>
      <c r="J35" s="201"/>
      <c r="K35" s="179" t="str">
        <f t="shared" si="30"/>
        <v/>
      </c>
      <c r="L35" s="199"/>
      <c r="M35" s="201"/>
      <c r="N35" s="179" t="str">
        <f t="shared" si="31"/>
        <v/>
      </c>
      <c r="O35" s="199"/>
      <c r="P35" s="201"/>
      <c r="Q35" s="179" t="str">
        <f t="shared" si="32"/>
        <v/>
      </c>
      <c r="R35" s="199"/>
      <c r="S35" s="201"/>
      <c r="T35" s="179" t="str">
        <f t="shared" si="33"/>
        <v/>
      </c>
      <c r="U35" s="199"/>
      <c r="V35" s="201"/>
      <c r="W35" s="179" t="str">
        <f t="shared" si="29"/>
        <v/>
      </c>
      <c r="X35" s="182" t="str">
        <f t="shared" si="6"/>
        <v/>
      </c>
      <c r="LB35" s="30"/>
    </row>
    <row r="36" spans="1:314" ht="23.25" customHeight="1" x14ac:dyDescent="0.35">
      <c r="A36" s="127"/>
      <c r="B36" s="127" t="s">
        <v>46</v>
      </c>
      <c r="C36" s="162">
        <f>SUM(C31:C35)</f>
        <v>0</v>
      </c>
      <c r="D36" s="174"/>
      <c r="E36" s="174"/>
      <c r="F36" s="174">
        <f>SUM(F31:F35)</f>
        <v>0</v>
      </c>
      <c r="G36" s="166">
        <f>SUM(G31:G35)</f>
        <v>0</v>
      </c>
      <c r="H36" s="179" t="str">
        <f t="shared" si="24"/>
        <v/>
      </c>
      <c r="I36" s="162">
        <f t="shared" ref="I36:J36" si="39">SUM(I31:I35)</f>
        <v>0</v>
      </c>
      <c r="J36" s="166">
        <f t="shared" si="39"/>
        <v>0</v>
      </c>
      <c r="K36" s="179" t="str">
        <f t="shared" si="30"/>
        <v/>
      </c>
      <c r="L36" s="162">
        <f t="shared" ref="L36:M36" si="40">SUM(L31:L35)</f>
        <v>0</v>
      </c>
      <c r="M36" s="157">
        <f t="shared" si="40"/>
        <v>0</v>
      </c>
      <c r="N36" s="179" t="str">
        <f t="shared" si="31"/>
        <v/>
      </c>
      <c r="O36" s="162">
        <f t="shared" ref="O36:P36" si="41">SUM(O31:O35)</f>
        <v>0</v>
      </c>
      <c r="P36" s="166">
        <f t="shared" si="41"/>
        <v>0</v>
      </c>
      <c r="Q36" s="179" t="str">
        <f t="shared" si="32"/>
        <v/>
      </c>
      <c r="R36" s="162">
        <f t="shared" ref="R36:S36" si="42">SUM(R31:R35)</f>
        <v>0</v>
      </c>
      <c r="S36" s="157">
        <f t="shared" si="42"/>
        <v>0</v>
      </c>
      <c r="T36" s="179" t="str">
        <f t="shared" si="33"/>
        <v/>
      </c>
      <c r="U36" s="162">
        <f t="shared" ref="U36:V36" si="43">SUM(U31:U35)</f>
        <v>0</v>
      </c>
      <c r="V36" s="166">
        <f t="shared" si="43"/>
        <v>0</v>
      </c>
      <c r="W36" s="179" t="str">
        <f t="shared" si="29"/>
        <v/>
      </c>
      <c r="X36" s="182" t="str">
        <f t="shared" si="6"/>
        <v/>
      </c>
      <c r="LB36" s="30"/>
    </row>
    <row r="37" spans="1:314" ht="23.25" customHeight="1" x14ac:dyDescent="0.35">
      <c r="A37" s="128"/>
      <c r="B37" s="127" t="s">
        <v>75</v>
      </c>
      <c r="C37" s="162" t="str">
        <f>IFERROR((C30+C36)/Eining!$C$3,"")</f>
        <v/>
      </c>
      <c r="D37" s="162" t="str">
        <f>IFERROR((D30+D36)/Eining!$D$3,"")</f>
        <v/>
      </c>
      <c r="E37" s="162" t="str">
        <f>IFERROR((E30+E36)/Eining!$E$3,"")</f>
        <v/>
      </c>
      <c r="F37" s="165" t="str">
        <f>IFERROR((F30+F36)/Eining!$F$3,"")</f>
        <v/>
      </c>
      <c r="G37" s="167" t="str">
        <f>IFERROR((G30+G36)/Eining!$F$3,"")</f>
        <v/>
      </c>
      <c r="H37" s="164"/>
      <c r="I37" s="165" t="str">
        <f>IFERROR((I30+I36)/Eining!$G$3,"")</f>
        <v/>
      </c>
      <c r="J37" s="167" t="str">
        <f>IFERROR((J30+J36)/Eining!$G$3,"")</f>
        <v/>
      </c>
      <c r="K37" s="164"/>
      <c r="L37" s="165" t="str">
        <f>IFERROR((L30+L36)/Eining!$H$3,"")</f>
        <v/>
      </c>
      <c r="M37" s="167" t="str">
        <f>IFERROR((M30+M36)/Eining!$H$3,"")</f>
        <v/>
      </c>
      <c r="N37" s="164"/>
      <c r="O37" s="165" t="str">
        <f>IFERROR((O30+O36)/Eining!$J$3,"")</f>
        <v/>
      </c>
      <c r="P37" s="167" t="str">
        <f>IFERROR((P30+P36)/Eining!$I$3,"")</f>
        <v/>
      </c>
      <c r="Q37" s="164"/>
      <c r="R37" s="165" t="str">
        <f>IFERROR((R30+R36)/Eining!$J$3,"")</f>
        <v/>
      </c>
      <c r="S37" s="167" t="str">
        <f>IFERROR((S30+S36)/Eining!$J$3,"")</f>
        <v/>
      </c>
      <c r="T37" s="163"/>
      <c r="U37" s="165" t="str">
        <f>IFERROR((U30+U36)/Eining!$K$3,"")</f>
        <v/>
      </c>
      <c r="V37" s="167" t="str">
        <f>IFERROR((V30+V36)/Eining!$K$3,"")</f>
        <v/>
      </c>
      <c r="W37" s="163"/>
      <c r="X37" s="182" t="str">
        <f t="shared" si="6"/>
        <v/>
      </c>
      <c r="LB37" s="30"/>
    </row>
    <row r="38" spans="1:314" ht="27.75" x14ac:dyDescent="0.75">
      <c r="A38" s="185" t="s">
        <v>59</v>
      </c>
      <c r="B38" s="186"/>
      <c r="C38" s="186"/>
      <c r="D38" s="186"/>
      <c r="E38" s="186"/>
      <c r="F38" s="186"/>
      <c r="G38" s="187"/>
      <c r="H38" s="187"/>
      <c r="I38" s="186"/>
      <c r="J38" s="187"/>
      <c r="K38" s="186"/>
      <c r="L38" s="186"/>
      <c r="M38" s="187"/>
      <c r="N38" s="187"/>
      <c r="O38" s="186"/>
      <c r="P38" s="187"/>
      <c r="Q38" s="186"/>
      <c r="R38" s="186"/>
      <c r="S38" s="187"/>
      <c r="T38" s="187"/>
      <c r="U38" s="186"/>
      <c r="V38" s="187"/>
      <c r="W38" s="186"/>
      <c r="X38" s="182"/>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c r="CD38" s="30"/>
      <c r="CE38" s="30"/>
      <c r="CF38" s="30"/>
      <c r="CG38" s="30"/>
      <c r="CH38" s="30"/>
      <c r="CI38" s="30"/>
      <c r="CJ38" s="30"/>
      <c r="CK38" s="30"/>
      <c r="CL38" s="30"/>
      <c r="CM38" s="30"/>
      <c r="CN38" s="30"/>
      <c r="CO38" s="30"/>
      <c r="CP38" s="30"/>
      <c r="CQ38" s="30"/>
      <c r="CR38" s="30"/>
      <c r="CS38" s="30"/>
      <c r="CT38" s="30"/>
      <c r="CU38" s="30"/>
      <c r="CV38" s="30"/>
      <c r="CW38" s="30"/>
      <c r="CX38" s="30"/>
      <c r="CY38" s="30"/>
      <c r="CZ38" s="30"/>
      <c r="DA38" s="30"/>
      <c r="DB38" s="30"/>
      <c r="DC38" s="30"/>
      <c r="DD38" s="30"/>
      <c r="DE38" s="30"/>
      <c r="DF38" s="30"/>
      <c r="DG38" s="30"/>
      <c r="DH38" s="30"/>
      <c r="DI38" s="30"/>
      <c r="DJ38" s="30"/>
      <c r="DK38" s="30"/>
      <c r="DL38" s="30"/>
      <c r="DM38" s="30"/>
      <c r="DN38" s="30"/>
      <c r="DO38" s="30"/>
      <c r="DP38" s="30"/>
      <c r="DQ38" s="30"/>
      <c r="DR38" s="30"/>
      <c r="DS38" s="30"/>
      <c r="DT38" s="30"/>
      <c r="DU38" s="30"/>
      <c r="DV38" s="30"/>
      <c r="DW38" s="30"/>
      <c r="DX38" s="30"/>
      <c r="DY38" s="30"/>
      <c r="DZ38" s="30"/>
      <c r="EA38" s="30"/>
      <c r="EB38" s="30"/>
      <c r="EC38" s="30"/>
      <c r="ED38" s="30"/>
      <c r="EE38" s="30"/>
      <c r="EF38" s="30"/>
      <c r="EG38" s="30"/>
      <c r="EH38" s="30"/>
      <c r="EI38" s="30"/>
      <c r="EJ38" s="30"/>
      <c r="EK38" s="30"/>
      <c r="EL38" s="30"/>
      <c r="EM38" s="30"/>
      <c r="EN38" s="30"/>
      <c r="EO38" s="30"/>
      <c r="EP38" s="30"/>
      <c r="EQ38" s="30"/>
      <c r="ER38" s="30"/>
      <c r="ES38" s="30"/>
      <c r="ET38" s="30"/>
      <c r="EU38" s="30"/>
      <c r="EV38" s="30"/>
      <c r="EW38" s="30"/>
      <c r="EX38" s="30"/>
      <c r="EY38" s="30"/>
      <c r="EZ38" s="30"/>
      <c r="FA38" s="30"/>
      <c r="FB38" s="30"/>
      <c r="FC38" s="30"/>
      <c r="FD38" s="30"/>
      <c r="FE38" s="30"/>
      <c r="FF38" s="30"/>
      <c r="FG38" s="30"/>
      <c r="FH38" s="30"/>
      <c r="FI38" s="30"/>
      <c r="FJ38" s="30"/>
      <c r="FK38" s="30"/>
      <c r="FL38" s="30"/>
      <c r="FM38" s="30"/>
      <c r="FN38" s="30"/>
      <c r="FO38" s="30"/>
      <c r="FP38" s="30"/>
      <c r="FQ38" s="30"/>
      <c r="FR38" s="30"/>
      <c r="FS38" s="30"/>
      <c r="FT38" s="30"/>
      <c r="FU38" s="30"/>
      <c r="FV38" s="30"/>
      <c r="FW38" s="30"/>
      <c r="FX38" s="30"/>
      <c r="FY38" s="30"/>
      <c r="FZ38" s="30"/>
      <c r="GA38" s="30"/>
      <c r="GB38" s="30"/>
      <c r="GC38" s="30"/>
      <c r="GD38" s="30"/>
      <c r="GE38" s="30"/>
      <c r="GF38" s="30"/>
      <c r="GG38" s="30"/>
      <c r="GH38" s="30"/>
      <c r="GI38" s="30"/>
      <c r="GJ38" s="30"/>
      <c r="GK38" s="30"/>
      <c r="GL38" s="30"/>
      <c r="GM38" s="30"/>
      <c r="GN38" s="30"/>
      <c r="GO38" s="30"/>
      <c r="GP38" s="30"/>
      <c r="GQ38" s="30"/>
      <c r="GR38" s="30"/>
      <c r="GS38" s="30"/>
      <c r="GT38" s="30"/>
      <c r="GU38" s="30"/>
      <c r="GV38" s="30"/>
      <c r="GW38" s="30"/>
      <c r="GX38" s="30"/>
      <c r="GY38" s="30"/>
      <c r="GZ38" s="30"/>
      <c r="HA38" s="30"/>
      <c r="HB38" s="30"/>
      <c r="HC38" s="30"/>
      <c r="HD38" s="30"/>
      <c r="HE38" s="30"/>
      <c r="HF38" s="30"/>
      <c r="HG38" s="30"/>
      <c r="HH38" s="30"/>
      <c r="HI38" s="30"/>
      <c r="HJ38" s="30"/>
      <c r="HK38" s="30"/>
      <c r="HL38" s="30"/>
      <c r="HM38" s="30"/>
      <c r="HN38" s="30"/>
      <c r="HO38" s="30"/>
      <c r="HP38" s="30"/>
      <c r="HQ38" s="30"/>
      <c r="HR38" s="30"/>
      <c r="HS38" s="30"/>
      <c r="HT38" s="30"/>
      <c r="HU38" s="30"/>
      <c r="HV38" s="30"/>
      <c r="HW38" s="30"/>
      <c r="HX38" s="30"/>
      <c r="HY38" s="30"/>
      <c r="HZ38" s="30"/>
      <c r="IA38" s="30"/>
      <c r="IB38" s="30"/>
      <c r="IC38" s="30"/>
      <c r="ID38" s="30"/>
      <c r="IE38" s="30"/>
      <c r="IF38" s="30"/>
      <c r="IG38" s="30"/>
      <c r="IH38" s="30"/>
      <c r="II38" s="30"/>
      <c r="IJ38" s="30"/>
      <c r="IK38" s="30"/>
      <c r="IL38" s="30"/>
      <c r="IM38" s="30"/>
      <c r="IN38" s="30"/>
      <c r="IO38" s="30"/>
      <c r="IP38" s="30"/>
      <c r="IQ38" s="30"/>
      <c r="IR38" s="30"/>
      <c r="IS38" s="30"/>
      <c r="IT38" s="30"/>
      <c r="IU38" s="30"/>
      <c r="IV38" s="30"/>
      <c r="IW38" s="30"/>
      <c r="IX38" s="30"/>
      <c r="IY38" s="30"/>
      <c r="IZ38" s="30"/>
      <c r="JA38" s="30"/>
      <c r="JB38" s="30"/>
      <c r="JC38" s="30"/>
      <c r="JD38" s="30"/>
      <c r="JE38" s="30"/>
      <c r="JF38" s="30"/>
      <c r="JG38" s="30"/>
      <c r="JH38" s="30"/>
      <c r="JI38" s="30"/>
      <c r="JJ38" s="30"/>
      <c r="JK38" s="30"/>
      <c r="JL38" s="30"/>
      <c r="JM38" s="30"/>
      <c r="JN38" s="30"/>
      <c r="JO38" s="30"/>
      <c r="JP38" s="30"/>
      <c r="JQ38" s="30"/>
      <c r="JR38" s="30"/>
      <c r="JS38" s="30"/>
      <c r="JT38" s="30"/>
      <c r="JU38" s="30"/>
      <c r="JV38" s="30"/>
      <c r="JW38" s="30"/>
      <c r="JX38" s="30"/>
      <c r="JY38" s="30"/>
      <c r="JZ38" s="30"/>
      <c r="KA38" s="30"/>
      <c r="KB38" s="30"/>
      <c r="KC38" s="30"/>
      <c r="KD38" s="30"/>
      <c r="KE38" s="30"/>
      <c r="KF38" s="30"/>
      <c r="KG38" s="30"/>
      <c r="KH38" s="30"/>
      <c r="KI38" s="30"/>
      <c r="KJ38" s="30"/>
      <c r="KK38" s="30"/>
      <c r="KL38" s="30"/>
      <c r="KM38" s="30"/>
      <c r="KN38" s="30"/>
      <c r="KO38" s="30"/>
      <c r="KP38" s="30"/>
      <c r="KQ38" s="30"/>
      <c r="KR38" s="30"/>
      <c r="KS38" s="30"/>
      <c r="KT38" s="30"/>
      <c r="KU38" s="30"/>
      <c r="KV38" s="30"/>
      <c r="KW38" s="30"/>
      <c r="KX38" s="30"/>
      <c r="KY38" s="30"/>
      <c r="KZ38" s="30"/>
      <c r="LA38" s="30"/>
      <c r="LB38" s="30"/>
    </row>
    <row r="39" spans="1:314" ht="23.25" customHeight="1" x14ac:dyDescent="0.35">
      <c r="A39" s="188"/>
      <c r="B39" s="224" t="s">
        <v>62</v>
      </c>
      <c r="C39" s="189">
        <f>C12+C19+C30+C36</f>
        <v>0</v>
      </c>
      <c r="D39" s="189">
        <f>D12+D19+D30+D36</f>
        <v>0</v>
      </c>
      <c r="E39" s="189">
        <f>E12+E19+E30+E36</f>
        <v>0</v>
      </c>
      <c r="F39" s="190">
        <f>F12+F19+F30+F36</f>
        <v>0</v>
      </c>
      <c r="G39" s="191">
        <f>G12+G19+G30+G36</f>
        <v>0</v>
      </c>
      <c r="H39" s="204" t="str">
        <f t="shared" ref="H39:H40" si="44">IFERROR((G39-F39)/G39,"")</f>
        <v/>
      </c>
      <c r="I39" s="190">
        <f>I12+I19+I30+I36</f>
        <v>0</v>
      </c>
      <c r="J39" s="191">
        <f>J12+J19+J30+J36</f>
        <v>0</v>
      </c>
      <c r="K39" s="204" t="str">
        <f t="shared" ref="K39:K40" si="45">IFERROR((J39-I39)/J39,"")</f>
        <v/>
      </c>
      <c r="L39" s="190">
        <f>L12+L19+L30+L36</f>
        <v>0</v>
      </c>
      <c r="M39" s="191">
        <f>M12+M19+M30+M36</f>
        <v>0</v>
      </c>
      <c r="N39" s="204" t="str">
        <f t="shared" ref="N39:N40" si="46">IFERROR((M39-L39)/M39,"")</f>
        <v/>
      </c>
      <c r="O39" s="190">
        <f>O12+O19+O30+O36</f>
        <v>0</v>
      </c>
      <c r="P39" s="191">
        <f>P12+P19+P30+P36</f>
        <v>0</v>
      </c>
      <c r="Q39" s="204" t="str">
        <f t="shared" ref="Q39:Q40" si="47">IFERROR((P39-O39)/P39,"")</f>
        <v/>
      </c>
      <c r="R39" s="190">
        <f>R12+R19+R30+R36</f>
        <v>0</v>
      </c>
      <c r="S39" s="191">
        <f>S12+S19+S30+S36</f>
        <v>0</v>
      </c>
      <c r="T39" s="204" t="str">
        <f t="shared" ref="T39:T40" si="48">IFERROR((S39-R39)/S39,"")</f>
        <v/>
      </c>
      <c r="U39" s="190">
        <f>U13+U19+U30+U36</f>
        <v>0</v>
      </c>
      <c r="V39" s="191">
        <f>V13+V19+V30+V36</f>
        <v>0</v>
      </c>
      <c r="W39" s="204" t="str">
        <f t="shared" ref="W39:W40" si="49">IFERROR((V39-U39)/V39,"")</f>
        <v/>
      </c>
      <c r="X39" s="182" t="str">
        <f t="shared" si="6"/>
        <v/>
      </c>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c r="CD39" s="30"/>
      <c r="CE39" s="30"/>
      <c r="CF39" s="30"/>
      <c r="CG39" s="30"/>
      <c r="CH39" s="30"/>
      <c r="CI39" s="30"/>
      <c r="CJ39" s="30"/>
      <c r="CK39" s="30"/>
      <c r="CL39" s="30"/>
      <c r="CM39" s="30"/>
      <c r="CN39" s="30"/>
      <c r="CO39" s="30"/>
      <c r="CP39" s="30"/>
      <c r="CQ39" s="30"/>
      <c r="CR39" s="30"/>
      <c r="CS39" s="30"/>
      <c r="CT39" s="30"/>
      <c r="CU39" s="30"/>
      <c r="CV39" s="30"/>
      <c r="CW39" s="30"/>
      <c r="CX39" s="30"/>
      <c r="CY39" s="30"/>
      <c r="CZ39" s="30"/>
      <c r="DA39" s="30"/>
      <c r="DB39" s="30"/>
      <c r="DC39" s="30"/>
      <c r="DD39" s="30"/>
      <c r="DE39" s="30"/>
      <c r="DF39" s="30"/>
      <c r="DG39" s="30"/>
      <c r="DH39" s="30"/>
      <c r="DI39" s="30"/>
      <c r="DJ39" s="30"/>
      <c r="DK39" s="30"/>
      <c r="DL39" s="30"/>
      <c r="DM39" s="30"/>
      <c r="DN39" s="30"/>
      <c r="DO39" s="30"/>
      <c r="DP39" s="30"/>
      <c r="DQ39" s="30"/>
      <c r="DR39" s="30"/>
      <c r="DS39" s="30"/>
      <c r="DT39" s="30"/>
      <c r="DU39" s="30"/>
      <c r="DV39" s="30"/>
      <c r="DW39" s="30"/>
      <c r="DX39" s="30"/>
      <c r="DY39" s="30"/>
      <c r="DZ39" s="30"/>
      <c r="EA39" s="30"/>
      <c r="EB39" s="30"/>
      <c r="EC39" s="30"/>
      <c r="ED39" s="30"/>
      <c r="EE39" s="30"/>
      <c r="EF39" s="30"/>
      <c r="EG39" s="30"/>
      <c r="EH39" s="30"/>
      <c r="EI39" s="30"/>
      <c r="EJ39" s="30"/>
      <c r="EK39" s="30"/>
      <c r="EL39" s="30"/>
      <c r="EM39" s="30"/>
      <c r="EN39" s="30"/>
      <c r="EO39" s="30"/>
      <c r="EP39" s="30"/>
      <c r="EQ39" s="30"/>
      <c r="ER39" s="30"/>
      <c r="ES39" s="30"/>
      <c r="ET39" s="30"/>
      <c r="EU39" s="30"/>
      <c r="EV39" s="30"/>
      <c r="EW39" s="30"/>
      <c r="EX39" s="30"/>
      <c r="EY39" s="30"/>
      <c r="EZ39" s="30"/>
      <c r="FA39" s="30"/>
      <c r="FB39" s="30"/>
      <c r="FC39" s="30"/>
      <c r="FD39" s="30"/>
      <c r="FE39" s="30"/>
      <c r="FF39" s="30"/>
      <c r="FG39" s="30"/>
      <c r="FH39" s="30"/>
      <c r="FI39" s="30"/>
      <c r="FJ39" s="30"/>
      <c r="FK39" s="30"/>
      <c r="FL39" s="30"/>
      <c r="FM39" s="30"/>
      <c r="FN39" s="30"/>
      <c r="FO39" s="30"/>
      <c r="FP39" s="30"/>
      <c r="FQ39" s="30"/>
      <c r="FR39" s="30"/>
      <c r="FS39" s="30"/>
      <c r="FT39" s="30"/>
      <c r="FU39" s="30"/>
      <c r="FV39" s="30"/>
      <c r="FW39" s="30"/>
      <c r="FX39" s="30"/>
      <c r="FY39" s="30"/>
      <c r="FZ39" s="30"/>
      <c r="GA39" s="30"/>
      <c r="GB39" s="30"/>
      <c r="GC39" s="30"/>
      <c r="GD39" s="30"/>
      <c r="GE39" s="30"/>
      <c r="GF39" s="30"/>
      <c r="GG39" s="30"/>
      <c r="GH39" s="30"/>
      <c r="GI39" s="30"/>
      <c r="GJ39" s="30"/>
      <c r="GK39" s="30"/>
      <c r="GL39" s="30"/>
      <c r="GM39" s="30"/>
      <c r="GN39" s="30"/>
      <c r="GO39" s="30"/>
      <c r="GP39" s="30"/>
      <c r="GQ39" s="30"/>
      <c r="GR39" s="30"/>
      <c r="GS39" s="30"/>
      <c r="GT39" s="30"/>
      <c r="GU39" s="30"/>
      <c r="GV39" s="30"/>
      <c r="GW39" s="30"/>
      <c r="GX39" s="30"/>
      <c r="GY39" s="30"/>
      <c r="GZ39" s="30"/>
      <c r="HA39" s="30"/>
      <c r="HB39" s="30"/>
      <c r="HC39" s="30"/>
      <c r="HD39" s="30"/>
      <c r="HE39" s="30"/>
      <c r="HF39" s="30"/>
      <c r="HG39" s="30"/>
      <c r="HH39" s="30"/>
      <c r="HI39" s="30"/>
      <c r="HJ39" s="30"/>
      <c r="HK39" s="30"/>
      <c r="HL39" s="30"/>
      <c r="HM39" s="30"/>
      <c r="HN39" s="30"/>
      <c r="HO39" s="30"/>
      <c r="HP39" s="30"/>
      <c r="HQ39" s="30"/>
      <c r="HR39" s="30"/>
      <c r="HS39" s="30"/>
      <c r="HT39" s="30"/>
      <c r="HU39" s="30"/>
      <c r="HV39" s="30"/>
      <c r="HW39" s="30"/>
      <c r="HX39" s="30"/>
      <c r="HY39" s="30"/>
      <c r="HZ39" s="30"/>
      <c r="IA39" s="30"/>
      <c r="IB39" s="30"/>
      <c r="IC39" s="30"/>
      <c r="ID39" s="30"/>
      <c r="IE39" s="30"/>
      <c r="IF39" s="30"/>
      <c r="IG39" s="30"/>
      <c r="IH39" s="30"/>
      <c r="II39" s="30"/>
      <c r="IJ39" s="30"/>
      <c r="IK39" s="30"/>
      <c r="IL39" s="30"/>
      <c r="IM39" s="30"/>
      <c r="IN39" s="30"/>
      <c r="IO39" s="30"/>
      <c r="IP39" s="30"/>
      <c r="IQ39" s="30"/>
      <c r="IR39" s="30"/>
      <c r="IS39" s="30"/>
      <c r="IT39" s="30"/>
      <c r="IU39" s="30"/>
      <c r="IV39" s="30"/>
      <c r="IW39" s="30"/>
      <c r="IX39" s="30"/>
      <c r="IY39" s="30"/>
      <c r="IZ39" s="30"/>
      <c r="JA39" s="30"/>
      <c r="JB39" s="30"/>
      <c r="JC39" s="30"/>
      <c r="JD39" s="30"/>
      <c r="JE39" s="30"/>
      <c r="JF39" s="30"/>
      <c r="JG39" s="30"/>
      <c r="JH39" s="30"/>
      <c r="JI39" s="30"/>
      <c r="JJ39" s="30"/>
      <c r="JK39" s="30"/>
      <c r="JL39" s="30"/>
      <c r="JM39" s="30"/>
      <c r="JN39" s="30"/>
      <c r="JO39" s="30"/>
      <c r="JP39" s="30"/>
      <c r="JQ39" s="30"/>
      <c r="JR39" s="30"/>
      <c r="JS39" s="30"/>
      <c r="JT39" s="30"/>
      <c r="JU39" s="30"/>
      <c r="JV39" s="30"/>
      <c r="JW39" s="30"/>
      <c r="JX39" s="30"/>
      <c r="JY39" s="30"/>
      <c r="JZ39" s="30"/>
      <c r="KA39" s="30"/>
      <c r="KB39" s="30"/>
      <c r="KC39" s="30"/>
      <c r="KD39" s="30"/>
      <c r="KE39" s="30"/>
      <c r="KF39" s="30"/>
      <c r="KG39" s="30"/>
      <c r="KH39" s="30"/>
      <c r="KI39" s="30"/>
      <c r="KJ39" s="30"/>
      <c r="KK39" s="30"/>
      <c r="KL39" s="30"/>
      <c r="KM39" s="30"/>
      <c r="KN39" s="30"/>
      <c r="KO39" s="30"/>
      <c r="KP39" s="30"/>
      <c r="KQ39" s="30"/>
      <c r="KR39" s="30"/>
      <c r="KS39" s="30"/>
      <c r="KT39" s="30"/>
      <c r="KU39" s="30"/>
      <c r="KV39" s="30"/>
      <c r="KW39" s="30"/>
      <c r="KX39" s="30"/>
      <c r="KY39" s="30"/>
      <c r="KZ39" s="30"/>
      <c r="LA39" s="30"/>
      <c r="LB39" s="30"/>
    </row>
    <row r="40" spans="1:314" ht="23.25" customHeight="1" x14ac:dyDescent="0.35">
      <c r="A40" s="188"/>
      <c r="B40" s="224" t="s">
        <v>90</v>
      </c>
      <c r="C40" s="189">
        <f>C13+C19+C30+C36</f>
        <v>0</v>
      </c>
      <c r="D40" s="189">
        <f>D13+D19+D30+D36</f>
        <v>0</v>
      </c>
      <c r="E40" s="189">
        <f>E13+E19+E30+E36</f>
        <v>0</v>
      </c>
      <c r="F40" s="189">
        <f>F13+F19+F30+F36</f>
        <v>0</v>
      </c>
      <c r="G40" s="189">
        <f>G13+G19+G30+G36</f>
        <v>0</v>
      </c>
      <c r="H40" s="204" t="str">
        <f t="shared" si="44"/>
        <v/>
      </c>
      <c r="I40" s="189">
        <f>I13+I19+I30+I36</f>
        <v>0</v>
      </c>
      <c r="J40" s="189">
        <f>J13+J19+J30+J36</f>
        <v>0</v>
      </c>
      <c r="K40" s="204" t="str">
        <f t="shared" si="45"/>
        <v/>
      </c>
      <c r="L40" s="189">
        <f>L13+L19+L30+L36</f>
        <v>0</v>
      </c>
      <c r="M40" s="189">
        <f>M13+M19+M30+M36</f>
        <v>0</v>
      </c>
      <c r="N40" s="204" t="str">
        <f t="shared" si="46"/>
        <v/>
      </c>
      <c r="O40" s="189">
        <f>O13+O19+O30+O36</f>
        <v>0</v>
      </c>
      <c r="P40" s="189">
        <f>P13+P19+P30+P36</f>
        <v>0</v>
      </c>
      <c r="Q40" s="204" t="str">
        <f t="shared" si="47"/>
        <v/>
      </c>
      <c r="R40" s="189">
        <f>R13+R19+R30+R36</f>
        <v>0</v>
      </c>
      <c r="S40" s="189">
        <f>S13+S19+S30+S36</f>
        <v>0</v>
      </c>
      <c r="T40" s="204" t="str">
        <f t="shared" si="48"/>
        <v/>
      </c>
      <c r="U40" s="247"/>
      <c r="V40" s="191"/>
      <c r="W40" s="204" t="str">
        <f t="shared" si="49"/>
        <v/>
      </c>
      <c r="X40" s="182"/>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c r="CD40" s="30"/>
      <c r="CE40" s="30"/>
      <c r="CF40" s="30"/>
      <c r="CG40" s="30"/>
      <c r="CH40" s="30"/>
      <c r="CI40" s="30"/>
      <c r="CJ40" s="30"/>
      <c r="CK40" s="30"/>
      <c r="CL40" s="30"/>
      <c r="CM40" s="30"/>
      <c r="CN40" s="30"/>
      <c r="CO40" s="30"/>
      <c r="CP40" s="30"/>
      <c r="CQ40" s="30"/>
      <c r="CR40" s="30"/>
      <c r="CS40" s="30"/>
      <c r="CT40" s="30"/>
      <c r="CU40" s="30"/>
      <c r="CV40" s="30"/>
      <c r="CW40" s="30"/>
      <c r="CX40" s="30"/>
      <c r="CY40" s="30"/>
      <c r="CZ40" s="30"/>
      <c r="DA40" s="30"/>
      <c r="DB40" s="30"/>
      <c r="DC40" s="30"/>
      <c r="DD40" s="30"/>
      <c r="DE40" s="30"/>
      <c r="DF40" s="30"/>
      <c r="DG40" s="30"/>
      <c r="DH40" s="30"/>
      <c r="DI40" s="30"/>
      <c r="DJ40" s="30"/>
      <c r="DK40" s="30"/>
      <c r="DL40" s="30"/>
      <c r="DM40" s="30"/>
      <c r="DN40" s="30"/>
      <c r="DO40" s="30"/>
      <c r="DP40" s="30"/>
      <c r="DQ40" s="30"/>
      <c r="DR40" s="30"/>
      <c r="DS40" s="30"/>
      <c r="DT40" s="30"/>
      <c r="DU40" s="30"/>
      <c r="DV40" s="30"/>
      <c r="DW40" s="30"/>
      <c r="DX40" s="30"/>
      <c r="DY40" s="30"/>
      <c r="DZ40" s="30"/>
      <c r="EA40" s="30"/>
      <c r="EB40" s="30"/>
      <c r="EC40" s="30"/>
      <c r="ED40" s="30"/>
      <c r="EE40" s="30"/>
      <c r="EF40" s="30"/>
      <c r="EG40" s="30"/>
      <c r="EH40" s="30"/>
      <c r="EI40" s="30"/>
      <c r="EJ40" s="30"/>
      <c r="EK40" s="30"/>
      <c r="EL40" s="30"/>
      <c r="EM40" s="30"/>
      <c r="EN40" s="30"/>
      <c r="EO40" s="30"/>
      <c r="EP40" s="30"/>
      <c r="EQ40" s="30"/>
      <c r="ER40" s="30"/>
      <c r="ES40" s="30"/>
      <c r="ET40" s="30"/>
      <c r="EU40" s="30"/>
      <c r="EV40" s="30"/>
      <c r="EW40" s="30"/>
      <c r="EX40" s="30"/>
      <c r="EY40" s="30"/>
      <c r="EZ40" s="30"/>
      <c r="FA40" s="30"/>
      <c r="FB40" s="30"/>
      <c r="FC40" s="30"/>
      <c r="FD40" s="30"/>
      <c r="FE40" s="30"/>
      <c r="FF40" s="30"/>
      <c r="FG40" s="30"/>
      <c r="FH40" s="30"/>
      <c r="FI40" s="30"/>
      <c r="FJ40" s="30"/>
      <c r="FK40" s="30"/>
      <c r="FL40" s="30"/>
      <c r="FM40" s="30"/>
      <c r="FN40" s="30"/>
      <c r="FO40" s="30"/>
      <c r="FP40" s="30"/>
      <c r="FQ40" s="30"/>
      <c r="FR40" s="30"/>
      <c r="FS40" s="30"/>
      <c r="FT40" s="30"/>
      <c r="FU40" s="30"/>
      <c r="FV40" s="30"/>
      <c r="FW40" s="30"/>
      <c r="FX40" s="30"/>
      <c r="FY40" s="30"/>
      <c r="FZ40" s="30"/>
      <c r="GA40" s="30"/>
      <c r="GB40" s="30"/>
      <c r="GC40" s="30"/>
      <c r="GD40" s="30"/>
      <c r="GE40" s="30"/>
      <c r="GF40" s="30"/>
      <c r="GG40" s="30"/>
      <c r="GH40" s="30"/>
      <c r="GI40" s="30"/>
      <c r="GJ40" s="30"/>
      <c r="GK40" s="30"/>
      <c r="GL40" s="30"/>
      <c r="GM40" s="30"/>
      <c r="GN40" s="30"/>
      <c r="GO40" s="30"/>
      <c r="GP40" s="30"/>
      <c r="GQ40" s="30"/>
      <c r="GR40" s="30"/>
      <c r="GS40" s="30"/>
      <c r="GT40" s="30"/>
      <c r="GU40" s="30"/>
      <c r="GV40" s="30"/>
      <c r="GW40" s="30"/>
      <c r="GX40" s="30"/>
      <c r="GY40" s="30"/>
      <c r="GZ40" s="30"/>
      <c r="HA40" s="30"/>
      <c r="HB40" s="30"/>
      <c r="HC40" s="30"/>
      <c r="HD40" s="30"/>
      <c r="HE40" s="30"/>
      <c r="HF40" s="30"/>
      <c r="HG40" s="30"/>
      <c r="HH40" s="30"/>
      <c r="HI40" s="30"/>
      <c r="HJ40" s="30"/>
      <c r="HK40" s="30"/>
      <c r="HL40" s="30"/>
      <c r="HM40" s="30"/>
      <c r="HN40" s="30"/>
      <c r="HO40" s="30"/>
      <c r="HP40" s="30"/>
      <c r="HQ40" s="30"/>
      <c r="HR40" s="30"/>
      <c r="HS40" s="30"/>
      <c r="HT40" s="30"/>
      <c r="HU40" s="30"/>
      <c r="HV40" s="30"/>
      <c r="HW40" s="30"/>
      <c r="HX40" s="30"/>
      <c r="HY40" s="30"/>
      <c r="HZ40" s="30"/>
      <c r="IA40" s="30"/>
      <c r="IB40" s="30"/>
      <c r="IC40" s="30"/>
      <c r="ID40" s="30"/>
      <c r="IE40" s="30"/>
      <c r="IF40" s="30"/>
      <c r="IG40" s="30"/>
      <c r="IH40" s="30"/>
      <c r="II40" s="30"/>
      <c r="IJ40" s="30"/>
      <c r="IK40" s="30"/>
      <c r="IL40" s="30"/>
      <c r="IM40" s="30"/>
      <c r="IN40" s="30"/>
      <c r="IO40" s="30"/>
      <c r="IP40" s="30"/>
      <c r="IQ40" s="30"/>
      <c r="IR40" s="30"/>
      <c r="IS40" s="30"/>
      <c r="IT40" s="30"/>
      <c r="IU40" s="30"/>
      <c r="IV40" s="30"/>
      <c r="IW40" s="30"/>
      <c r="IX40" s="30"/>
      <c r="IY40" s="30"/>
      <c r="IZ40" s="30"/>
      <c r="JA40" s="30"/>
      <c r="JB40" s="30"/>
      <c r="JC40" s="30"/>
      <c r="JD40" s="30"/>
      <c r="JE40" s="30"/>
      <c r="JF40" s="30"/>
      <c r="JG40" s="30"/>
      <c r="JH40" s="30"/>
      <c r="JI40" s="30"/>
      <c r="JJ40" s="30"/>
      <c r="JK40" s="30"/>
      <c r="JL40" s="30"/>
      <c r="JM40" s="30"/>
      <c r="JN40" s="30"/>
      <c r="JO40" s="30"/>
      <c r="JP40" s="30"/>
      <c r="JQ40" s="30"/>
      <c r="JR40" s="30"/>
      <c r="JS40" s="30"/>
      <c r="JT40" s="30"/>
      <c r="JU40" s="30"/>
      <c r="JV40" s="30"/>
      <c r="JW40" s="30"/>
      <c r="JX40" s="30"/>
      <c r="JY40" s="30"/>
      <c r="JZ40" s="30"/>
      <c r="KA40" s="30"/>
      <c r="KB40" s="30"/>
      <c r="KC40" s="30"/>
      <c r="KD40" s="30"/>
      <c r="KE40" s="30"/>
      <c r="KF40" s="30"/>
      <c r="KG40" s="30"/>
      <c r="KH40" s="30"/>
      <c r="KI40" s="30"/>
      <c r="KJ40" s="30"/>
      <c r="KK40" s="30"/>
      <c r="KL40" s="30"/>
      <c r="KM40" s="30"/>
      <c r="KN40" s="30"/>
      <c r="KO40" s="30"/>
      <c r="KP40" s="30"/>
      <c r="KQ40" s="30"/>
      <c r="KR40" s="30"/>
      <c r="KS40" s="30"/>
      <c r="KT40" s="30"/>
      <c r="KU40" s="30"/>
      <c r="KV40" s="30"/>
      <c r="KW40" s="30"/>
      <c r="KX40" s="30"/>
      <c r="KY40" s="30"/>
      <c r="KZ40" s="30"/>
      <c r="LA40" s="30"/>
      <c r="LB40" s="30"/>
    </row>
    <row r="41" spans="1:314" ht="23.25" customHeight="1" x14ac:dyDescent="0.35">
      <c r="A41" s="193"/>
      <c r="B41" s="224" t="s">
        <v>71</v>
      </c>
      <c r="C41" s="194" t="str">
        <f>IFERROR(C39/Eining!$C$3,"")</f>
        <v/>
      </c>
      <c r="D41" s="194" t="str">
        <f>IFERROR(D39/Eining!$D$3,"")</f>
        <v/>
      </c>
      <c r="E41" s="194" t="str">
        <f>IFERROR(E39/Eining!$E$3,"")</f>
        <v/>
      </c>
      <c r="F41" s="194" t="str">
        <f>IFERROR(F39/Eining!$F$3,"")</f>
        <v/>
      </c>
      <c r="G41" s="196" t="str">
        <f>IFERROR(G39/Eining!$F$3,"")</f>
        <v/>
      </c>
      <c r="H41" s="204" t="str">
        <f>IFERROR((G41-F41)/G41,"")</f>
        <v/>
      </c>
      <c r="I41" s="195" t="str">
        <f>IFERROR(I39/Eining!$G$3,"")</f>
        <v/>
      </c>
      <c r="J41" s="196" t="str">
        <f>IFERROR(J39/Eining!$G$3,"")</f>
        <v/>
      </c>
      <c r="K41" s="204" t="str">
        <f>IFERROR((J41-I41)/J41,"")</f>
        <v/>
      </c>
      <c r="L41" s="195" t="str">
        <f>IFERROR(L39/Eining!$H$3,"")</f>
        <v/>
      </c>
      <c r="M41" s="196" t="str">
        <f>IFERROR(M39/Eining!$H$3,"")</f>
        <v/>
      </c>
      <c r="N41" s="192" t="str">
        <f>IFERROR((M41-L41)/M41,"")</f>
        <v/>
      </c>
      <c r="O41" s="195" t="str">
        <f>IFERROR(O39/Eining!$I$3,"")</f>
        <v/>
      </c>
      <c r="P41" s="196" t="str">
        <f>IFERROR(P39/Eining!$I$3,"")</f>
        <v/>
      </c>
      <c r="Q41" s="204" t="str">
        <f>IFERROR((P41-O41)/P41,"")</f>
        <v/>
      </c>
      <c r="R41" s="197" t="str">
        <f>IFERROR(R39/Eining!JH$3,"")</f>
        <v/>
      </c>
      <c r="S41" s="196" t="str">
        <f>IFERROR(S39/Eining!$J$3,"")</f>
        <v/>
      </c>
      <c r="T41" s="204" t="str">
        <f>IFERROR((S41-R41)/S41,"")</f>
        <v/>
      </c>
      <c r="U41" s="198" t="str">
        <f>IFERROR(U39/Eining!$K$3,"")</f>
        <v/>
      </c>
      <c r="V41" s="198" t="str">
        <f>IFERROR(V39/Eining!$K$3,"")</f>
        <v/>
      </c>
      <c r="W41" s="204" t="str">
        <f>IFERROR((V41-U41)/V41,"")</f>
        <v/>
      </c>
      <c r="X41" s="182" t="str">
        <f>IFERROR((V41-F41)/V41,"")</f>
        <v/>
      </c>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c r="CD41" s="30"/>
      <c r="CE41" s="30"/>
      <c r="CF41" s="30"/>
      <c r="CG41" s="30"/>
      <c r="CH41" s="30"/>
      <c r="CI41" s="30"/>
      <c r="CJ41" s="30"/>
      <c r="CK41" s="30"/>
      <c r="CL41" s="30"/>
      <c r="CM41" s="30"/>
      <c r="CN41" s="30"/>
      <c r="CO41" s="30"/>
      <c r="CP41" s="30"/>
      <c r="CQ41" s="30"/>
      <c r="CR41" s="30"/>
      <c r="CS41" s="30"/>
      <c r="CT41" s="30"/>
      <c r="CU41" s="30"/>
      <c r="CV41" s="30"/>
      <c r="CW41" s="30"/>
      <c r="CX41" s="30"/>
      <c r="CY41" s="30"/>
      <c r="CZ41" s="30"/>
      <c r="DA41" s="30"/>
      <c r="DB41" s="30"/>
      <c r="DC41" s="30"/>
      <c r="DD41" s="30"/>
      <c r="DE41" s="30"/>
      <c r="DF41" s="30"/>
      <c r="DG41" s="30"/>
      <c r="DH41" s="30"/>
      <c r="DI41" s="30"/>
      <c r="DJ41" s="30"/>
      <c r="DK41" s="30"/>
      <c r="DL41" s="30"/>
      <c r="DM41" s="30"/>
      <c r="DN41" s="30"/>
      <c r="DO41" s="30"/>
      <c r="DP41" s="30"/>
      <c r="DQ41" s="30"/>
      <c r="DR41" s="30"/>
      <c r="DS41" s="30"/>
      <c r="DT41" s="30"/>
      <c r="DU41" s="30"/>
      <c r="DV41" s="30"/>
      <c r="DW41" s="30"/>
      <c r="DX41" s="30"/>
      <c r="DY41" s="30"/>
      <c r="DZ41" s="30"/>
      <c r="EA41" s="30"/>
      <c r="EB41" s="30"/>
      <c r="EC41" s="30"/>
      <c r="ED41" s="30"/>
      <c r="EE41" s="30"/>
      <c r="EF41" s="30"/>
      <c r="EG41" s="30"/>
      <c r="EH41" s="30"/>
      <c r="EI41" s="30"/>
      <c r="EJ41" s="30"/>
      <c r="EK41" s="30"/>
      <c r="EL41" s="30"/>
      <c r="EM41" s="30"/>
      <c r="EN41" s="30"/>
      <c r="EO41" s="30"/>
      <c r="EP41" s="30"/>
      <c r="EQ41" s="30"/>
      <c r="ER41" s="30"/>
      <c r="ES41" s="30"/>
      <c r="ET41" s="30"/>
      <c r="EU41" s="30"/>
      <c r="EV41" s="30"/>
      <c r="EW41" s="30"/>
      <c r="EX41" s="30"/>
      <c r="EY41" s="30"/>
      <c r="EZ41" s="30"/>
      <c r="FA41" s="30"/>
      <c r="FB41" s="30"/>
      <c r="FC41" s="30"/>
      <c r="FD41" s="30"/>
      <c r="FE41" s="30"/>
      <c r="FF41" s="30"/>
      <c r="FG41" s="30"/>
      <c r="FH41" s="30"/>
      <c r="FI41" s="30"/>
      <c r="FJ41" s="30"/>
      <c r="FK41" s="30"/>
      <c r="FL41" s="30"/>
      <c r="FM41" s="30"/>
      <c r="FN41" s="30"/>
      <c r="FO41" s="30"/>
      <c r="FP41" s="30"/>
      <c r="FQ41" s="30"/>
      <c r="FR41" s="30"/>
      <c r="FS41" s="30"/>
      <c r="FT41" s="30"/>
      <c r="FU41" s="30"/>
      <c r="FV41" s="30"/>
      <c r="FW41" s="30"/>
      <c r="FX41" s="30"/>
      <c r="FY41" s="30"/>
      <c r="FZ41" s="30"/>
      <c r="GA41" s="30"/>
      <c r="GB41" s="30"/>
      <c r="GC41" s="30"/>
      <c r="GD41" s="30"/>
      <c r="GE41" s="30"/>
      <c r="GF41" s="30"/>
      <c r="GG41" s="30"/>
      <c r="GH41" s="30"/>
      <c r="GI41" s="30"/>
      <c r="GJ41" s="30"/>
      <c r="GK41" s="30"/>
      <c r="GL41" s="30"/>
      <c r="GM41" s="30"/>
      <c r="GN41" s="30"/>
      <c r="GO41" s="30"/>
      <c r="GP41" s="30"/>
      <c r="GQ41" s="30"/>
      <c r="GR41" s="30"/>
      <c r="GS41" s="30"/>
      <c r="GT41" s="30"/>
      <c r="GU41" s="30"/>
      <c r="GV41" s="30"/>
      <c r="GW41" s="30"/>
      <c r="GX41" s="30"/>
      <c r="GY41" s="30"/>
      <c r="GZ41" s="30"/>
      <c r="HA41" s="30"/>
      <c r="HB41" s="30"/>
      <c r="HC41" s="30"/>
      <c r="HD41" s="30"/>
      <c r="HE41" s="30"/>
      <c r="HF41" s="30"/>
      <c r="HG41" s="30"/>
      <c r="HH41" s="30"/>
      <c r="HI41" s="30"/>
      <c r="HJ41" s="30"/>
      <c r="HK41" s="30"/>
      <c r="HL41" s="30"/>
      <c r="HM41" s="30"/>
      <c r="HN41" s="30"/>
      <c r="HO41" s="30"/>
      <c r="HP41" s="30"/>
      <c r="HQ41" s="30"/>
      <c r="HR41" s="30"/>
      <c r="HS41" s="30"/>
      <c r="HT41" s="30"/>
      <c r="HU41" s="30"/>
      <c r="HV41" s="30"/>
      <c r="HW41" s="30"/>
      <c r="HX41" s="30"/>
      <c r="HY41" s="30"/>
      <c r="HZ41" s="30"/>
      <c r="IA41" s="30"/>
      <c r="IB41" s="30"/>
      <c r="IC41" s="30"/>
      <c r="ID41" s="30"/>
      <c r="IE41" s="30"/>
      <c r="IF41" s="30"/>
      <c r="IG41" s="30"/>
      <c r="IH41" s="30"/>
      <c r="II41" s="30"/>
      <c r="IJ41" s="30"/>
      <c r="IK41" s="30"/>
      <c r="IL41" s="30"/>
      <c r="IM41" s="30"/>
      <c r="IN41" s="30"/>
      <c r="IO41" s="30"/>
      <c r="IP41" s="30"/>
      <c r="IQ41" s="30"/>
      <c r="IR41" s="30"/>
      <c r="IS41" s="30"/>
      <c r="IT41" s="30"/>
      <c r="IU41" s="30"/>
      <c r="IV41" s="30"/>
      <c r="IW41" s="30"/>
      <c r="IX41" s="30"/>
      <c r="IY41" s="30"/>
      <c r="IZ41" s="30"/>
      <c r="JA41" s="30"/>
      <c r="JB41" s="30"/>
      <c r="JC41" s="30"/>
      <c r="JD41" s="30"/>
      <c r="JE41" s="30"/>
      <c r="JF41" s="30"/>
      <c r="JG41" s="30"/>
      <c r="JH41" s="30"/>
      <c r="JI41" s="30"/>
      <c r="JJ41" s="30"/>
      <c r="JK41" s="30"/>
      <c r="JL41" s="30"/>
      <c r="JM41" s="30"/>
      <c r="JN41" s="30"/>
      <c r="JO41" s="30"/>
      <c r="JP41" s="30"/>
      <c r="JQ41" s="30"/>
      <c r="JR41" s="30"/>
      <c r="JS41" s="30"/>
      <c r="JT41" s="30"/>
      <c r="JU41" s="30"/>
      <c r="JV41" s="30"/>
      <c r="JW41" s="30"/>
      <c r="JX41" s="30"/>
      <c r="JY41" s="30"/>
      <c r="JZ41" s="30"/>
      <c r="KA41" s="30"/>
      <c r="KB41" s="30"/>
      <c r="KC41" s="30"/>
      <c r="KD41" s="30"/>
      <c r="KE41" s="30"/>
      <c r="KF41" s="30"/>
      <c r="KG41" s="30"/>
      <c r="KH41" s="30"/>
      <c r="KI41" s="30"/>
      <c r="KJ41" s="30"/>
      <c r="KK41" s="30"/>
      <c r="KL41" s="30"/>
      <c r="KM41" s="30"/>
      <c r="KN41" s="30"/>
      <c r="KO41" s="30"/>
      <c r="KP41" s="30"/>
      <c r="KQ41" s="30"/>
      <c r="KR41" s="30"/>
      <c r="KS41" s="30"/>
      <c r="KT41" s="30"/>
      <c r="KU41" s="30"/>
      <c r="KV41" s="30"/>
      <c r="KW41" s="30"/>
      <c r="KX41" s="30"/>
      <c r="KY41" s="30"/>
      <c r="KZ41" s="30"/>
      <c r="LA41" s="30"/>
      <c r="LB41" s="30"/>
    </row>
    <row r="42" spans="1:314" ht="23.25" customHeight="1" x14ac:dyDescent="0.35">
      <c r="A42" s="309"/>
      <c r="B42" s="224" t="s">
        <v>205</v>
      </c>
      <c r="C42" s="194" t="str">
        <f>IFERROR(C40/Eining!$C$3,"")</f>
        <v/>
      </c>
      <c r="D42" s="194" t="str">
        <f>IFERROR(D40/Eining!$D$3,"")</f>
        <v/>
      </c>
      <c r="E42" s="194" t="str">
        <f>IFERROR(E40/Eining!$E$3,"")</f>
        <v/>
      </c>
      <c r="F42" s="194" t="str">
        <f>IFERROR(F40/Eining!$F$3,"")</f>
        <v/>
      </c>
      <c r="G42" s="196" t="str">
        <f>IFERROR(G40/Eining!$F$3,"")</f>
        <v/>
      </c>
      <c r="H42" s="204" t="str">
        <f>IFERROR((G42-F42)/G42,"")</f>
        <v/>
      </c>
      <c r="I42" s="195" t="str">
        <f>IFERROR(I40/Eining!$G$3,"")</f>
        <v/>
      </c>
      <c r="J42" s="196" t="str">
        <f>IFERROR(J40/Eining!$G$3,"")</f>
        <v/>
      </c>
      <c r="K42" s="204" t="str">
        <f>IFERROR((J42-I42)/J42,"")</f>
        <v/>
      </c>
      <c r="L42" s="195" t="str">
        <f>IFERROR(L40/Eining!$H$3,"")</f>
        <v/>
      </c>
      <c r="M42" s="196" t="str">
        <f>IFERROR(M40/Eining!$H$3,"")</f>
        <v/>
      </c>
      <c r="N42" s="192" t="str">
        <f>IFERROR((M42-L42)/M42,"")</f>
        <v/>
      </c>
      <c r="O42" s="195" t="str">
        <f>IFERROR(O40/Eining!$I$3,"")</f>
        <v/>
      </c>
      <c r="P42" s="196" t="str">
        <f>IFERROR(P40/Eining!$I$3,"")</f>
        <v/>
      </c>
      <c r="Q42" s="204" t="str">
        <f>IFERROR((P42-O42)/P42,"")</f>
        <v/>
      </c>
      <c r="R42" s="197" t="str">
        <f>IFERROR(R40/Eining!JH$3,"")</f>
        <v/>
      </c>
      <c r="S42" s="196" t="str">
        <f>IFERROR(S40/Eining!$J$3,"")</f>
        <v/>
      </c>
      <c r="T42" s="204" t="str">
        <f>IFERROR((S42-R42)/S42,"")</f>
        <v/>
      </c>
      <c r="U42" s="198" t="str">
        <f>IFERROR(U40/Eining!$K$3,"")</f>
        <v/>
      </c>
      <c r="V42" s="198" t="str">
        <f>IFERROR(V40/Eining!$K$3,"")</f>
        <v/>
      </c>
      <c r="W42" s="204" t="str">
        <f>IFERROR((V42-U42)/V42,"")</f>
        <v/>
      </c>
      <c r="X42" s="182"/>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c r="CD42" s="30"/>
      <c r="CE42" s="30"/>
      <c r="CF42" s="30"/>
      <c r="CG42" s="30"/>
      <c r="CH42" s="30"/>
      <c r="CI42" s="30"/>
      <c r="CJ42" s="30"/>
      <c r="CK42" s="30"/>
      <c r="CL42" s="30"/>
      <c r="CM42" s="30"/>
      <c r="CN42" s="30"/>
      <c r="CO42" s="30"/>
      <c r="CP42" s="30"/>
      <c r="CQ42" s="30"/>
      <c r="CR42" s="30"/>
      <c r="CS42" s="30"/>
      <c r="CT42" s="30"/>
      <c r="CU42" s="30"/>
      <c r="CV42" s="30"/>
      <c r="CW42" s="30"/>
      <c r="CX42" s="30"/>
      <c r="CY42" s="30"/>
      <c r="CZ42" s="30"/>
      <c r="DA42" s="30"/>
      <c r="DB42" s="30"/>
      <c r="DC42" s="30"/>
      <c r="DD42" s="30"/>
      <c r="DE42" s="30"/>
      <c r="DF42" s="30"/>
      <c r="DG42" s="30"/>
      <c r="DH42" s="30"/>
      <c r="DI42" s="30"/>
      <c r="DJ42" s="30"/>
      <c r="DK42" s="30"/>
      <c r="DL42" s="30"/>
      <c r="DM42" s="30"/>
      <c r="DN42" s="30"/>
      <c r="DO42" s="30"/>
      <c r="DP42" s="30"/>
      <c r="DQ42" s="30"/>
      <c r="DR42" s="30"/>
      <c r="DS42" s="30"/>
      <c r="DT42" s="30"/>
      <c r="DU42" s="30"/>
      <c r="DV42" s="30"/>
      <c r="DW42" s="30"/>
      <c r="DX42" s="30"/>
      <c r="DY42" s="30"/>
      <c r="DZ42" s="30"/>
      <c r="EA42" s="30"/>
      <c r="EB42" s="30"/>
      <c r="EC42" s="30"/>
      <c r="ED42" s="30"/>
      <c r="EE42" s="30"/>
      <c r="EF42" s="30"/>
      <c r="EG42" s="30"/>
      <c r="EH42" s="30"/>
      <c r="EI42" s="30"/>
      <c r="EJ42" s="30"/>
      <c r="EK42" s="30"/>
      <c r="EL42" s="30"/>
      <c r="EM42" s="30"/>
      <c r="EN42" s="30"/>
      <c r="EO42" s="30"/>
      <c r="EP42" s="30"/>
      <c r="EQ42" s="30"/>
      <c r="ER42" s="30"/>
      <c r="ES42" s="30"/>
      <c r="ET42" s="30"/>
      <c r="EU42" s="30"/>
      <c r="EV42" s="30"/>
      <c r="EW42" s="30"/>
      <c r="EX42" s="30"/>
      <c r="EY42" s="30"/>
      <c r="EZ42" s="30"/>
      <c r="FA42" s="30"/>
      <c r="FB42" s="30"/>
      <c r="FC42" s="30"/>
      <c r="FD42" s="30"/>
      <c r="FE42" s="30"/>
      <c r="FF42" s="30"/>
      <c r="FG42" s="30"/>
      <c r="FH42" s="30"/>
      <c r="FI42" s="30"/>
      <c r="FJ42" s="30"/>
      <c r="FK42" s="30"/>
      <c r="FL42" s="30"/>
      <c r="FM42" s="30"/>
      <c r="FN42" s="30"/>
      <c r="FO42" s="30"/>
      <c r="FP42" s="30"/>
      <c r="FQ42" s="30"/>
      <c r="FR42" s="30"/>
      <c r="FS42" s="30"/>
      <c r="FT42" s="30"/>
      <c r="FU42" s="30"/>
      <c r="FV42" s="30"/>
      <c r="FW42" s="30"/>
      <c r="FX42" s="30"/>
      <c r="FY42" s="30"/>
      <c r="FZ42" s="30"/>
      <c r="GA42" s="30"/>
      <c r="GB42" s="30"/>
      <c r="GC42" s="30"/>
      <c r="GD42" s="30"/>
      <c r="GE42" s="30"/>
      <c r="GF42" s="30"/>
      <c r="GG42" s="30"/>
      <c r="GH42" s="30"/>
      <c r="GI42" s="30"/>
      <c r="GJ42" s="30"/>
      <c r="GK42" s="30"/>
      <c r="GL42" s="30"/>
      <c r="GM42" s="30"/>
      <c r="GN42" s="30"/>
      <c r="GO42" s="30"/>
      <c r="GP42" s="30"/>
      <c r="GQ42" s="30"/>
      <c r="GR42" s="30"/>
      <c r="GS42" s="30"/>
      <c r="GT42" s="30"/>
      <c r="GU42" s="30"/>
      <c r="GV42" s="30"/>
      <c r="GW42" s="30"/>
      <c r="GX42" s="30"/>
      <c r="GY42" s="30"/>
      <c r="GZ42" s="30"/>
      <c r="HA42" s="30"/>
      <c r="HB42" s="30"/>
      <c r="HC42" s="30"/>
      <c r="HD42" s="30"/>
      <c r="HE42" s="30"/>
      <c r="HF42" s="30"/>
      <c r="HG42" s="30"/>
      <c r="HH42" s="30"/>
      <c r="HI42" s="30"/>
      <c r="HJ42" s="30"/>
      <c r="HK42" s="30"/>
      <c r="HL42" s="30"/>
      <c r="HM42" s="30"/>
      <c r="HN42" s="30"/>
      <c r="HO42" s="30"/>
      <c r="HP42" s="30"/>
      <c r="HQ42" s="30"/>
      <c r="HR42" s="30"/>
      <c r="HS42" s="30"/>
      <c r="HT42" s="30"/>
      <c r="HU42" s="30"/>
      <c r="HV42" s="30"/>
      <c r="HW42" s="30"/>
      <c r="HX42" s="30"/>
      <c r="HY42" s="30"/>
      <c r="HZ42" s="30"/>
      <c r="IA42" s="30"/>
      <c r="IB42" s="30"/>
      <c r="IC42" s="30"/>
      <c r="ID42" s="30"/>
      <c r="IE42" s="30"/>
      <c r="IF42" s="30"/>
      <c r="IG42" s="30"/>
      <c r="IH42" s="30"/>
      <c r="II42" s="30"/>
      <c r="IJ42" s="30"/>
      <c r="IK42" s="30"/>
      <c r="IL42" s="30"/>
      <c r="IM42" s="30"/>
      <c r="IN42" s="30"/>
      <c r="IO42" s="30"/>
      <c r="IP42" s="30"/>
      <c r="IQ42" s="30"/>
      <c r="IR42" s="30"/>
      <c r="IS42" s="30"/>
      <c r="IT42" s="30"/>
      <c r="IU42" s="30"/>
      <c r="IV42" s="30"/>
      <c r="IW42" s="30"/>
      <c r="IX42" s="30"/>
      <c r="IY42" s="30"/>
      <c r="IZ42" s="30"/>
      <c r="JA42" s="30"/>
      <c r="JB42" s="30"/>
      <c r="JC42" s="30"/>
      <c r="JD42" s="30"/>
      <c r="JE42" s="30"/>
      <c r="JF42" s="30"/>
      <c r="JG42" s="30"/>
      <c r="JH42" s="30"/>
      <c r="JI42" s="30"/>
      <c r="JJ42" s="30"/>
      <c r="JK42" s="30"/>
      <c r="JL42" s="30"/>
      <c r="JM42" s="30"/>
      <c r="JN42" s="30"/>
      <c r="JO42" s="30"/>
      <c r="JP42" s="30"/>
      <c r="JQ42" s="30"/>
      <c r="JR42" s="30"/>
      <c r="JS42" s="30"/>
      <c r="JT42" s="30"/>
      <c r="JU42" s="30"/>
      <c r="JV42" s="30"/>
      <c r="JW42" s="30"/>
      <c r="JX42" s="30"/>
      <c r="JY42" s="30"/>
      <c r="JZ42" s="30"/>
      <c r="KA42" s="30"/>
      <c r="KB42" s="30"/>
      <c r="KC42" s="30"/>
      <c r="KD42" s="30"/>
      <c r="KE42" s="30"/>
      <c r="KF42" s="30"/>
      <c r="KG42" s="30"/>
      <c r="KH42" s="30"/>
      <c r="KI42" s="30"/>
      <c r="KJ42" s="30"/>
      <c r="KK42" s="30"/>
      <c r="KL42" s="30"/>
      <c r="KM42" s="30"/>
      <c r="KN42" s="30"/>
      <c r="KO42" s="30"/>
      <c r="KP42" s="30"/>
      <c r="KQ42" s="30"/>
      <c r="KR42" s="30"/>
      <c r="KS42" s="30"/>
      <c r="KT42" s="30"/>
      <c r="KU42" s="30"/>
      <c r="KV42" s="30"/>
      <c r="KW42" s="30"/>
      <c r="KX42" s="30"/>
      <c r="KY42" s="30"/>
      <c r="KZ42" s="30"/>
      <c r="LA42" s="30"/>
      <c r="LB42" s="30"/>
    </row>
    <row r="43" spans="1:314" ht="23.25" customHeight="1" x14ac:dyDescent="0.75">
      <c r="A43" s="205" t="s">
        <v>31</v>
      </c>
      <c r="B43" s="206"/>
      <c r="C43" s="206"/>
      <c r="D43" s="206"/>
      <c r="E43" s="206"/>
      <c r="F43" s="206"/>
      <c r="G43" s="206"/>
      <c r="H43" s="207"/>
      <c r="I43" s="206"/>
      <c r="J43" s="206"/>
      <c r="K43" s="207"/>
      <c r="L43" s="206"/>
      <c r="M43" s="206"/>
      <c r="N43" s="207"/>
      <c r="O43" s="206"/>
      <c r="P43" s="206"/>
      <c r="Q43" s="207"/>
      <c r="R43" s="206"/>
      <c r="S43" s="206"/>
      <c r="T43" s="207"/>
      <c r="U43" s="206"/>
      <c r="V43" s="206"/>
      <c r="W43" s="206"/>
      <c r="X43" s="182"/>
      <c r="LB43" s="30"/>
    </row>
    <row r="44" spans="1:314" ht="23.25" customHeight="1" x14ac:dyDescent="0.35">
      <c r="A44" s="120"/>
      <c r="B44" s="208" t="s">
        <v>77</v>
      </c>
      <c r="C44" s="176"/>
      <c r="D44" s="177"/>
      <c r="E44" s="177"/>
      <c r="F44" s="177"/>
      <c r="G44" s="177"/>
      <c r="H44" s="179" t="str">
        <f t="shared" ref="H44:H46" si="50">IFERROR((G44-F44)/G44,"")</f>
        <v/>
      </c>
      <c r="I44" s="177"/>
      <c r="J44" s="177"/>
      <c r="K44" s="179" t="str">
        <f t="shared" ref="K44:K46" si="51">IFERROR((J44-I44)/J44,"")</f>
        <v/>
      </c>
      <c r="L44" s="177"/>
      <c r="M44" s="177"/>
      <c r="N44" s="179" t="str">
        <f t="shared" ref="N44:N46" si="52">IFERROR((M44-L44)/M44,"")</f>
        <v/>
      </c>
      <c r="O44" s="177"/>
      <c r="P44" s="177"/>
      <c r="Q44" s="179" t="str">
        <f t="shared" ref="Q44:Q46" si="53">IFERROR((P44-O44)/P44,"")</f>
        <v/>
      </c>
      <c r="R44" s="177"/>
      <c r="S44" s="177"/>
      <c r="T44" s="179" t="str">
        <f t="shared" ref="T44:T46" si="54">IFERROR((S44-R44)/S44,"")</f>
        <v/>
      </c>
      <c r="U44" s="177"/>
      <c r="V44" s="177"/>
      <c r="W44" s="179" t="str">
        <f t="shared" ref="W44:W46" si="55">IFERROR((V44-U44)/V44,"")</f>
        <v/>
      </c>
      <c r="X44" s="182" t="str">
        <f t="shared" si="6"/>
        <v/>
      </c>
      <c r="LB44" s="30"/>
    </row>
    <row r="45" spans="1:314" ht="23.25" customHeight="1" x14ac:dyDescent="0.35">
      <c r="A45" s="120"/>
      <c r="B45" s="208" t="s">
        <v>78</v>
      </c>
      <c r="C45" s="176"/>
      <c r="D45" s="177"/>
      <c r="E45" s="177"/>
      <c r="F45" s="177"/>
      <c r="G45" s="178"/>
      <c r="H45" s="179" t="str">
        <f t="shared" si="50"/>
        <v/>
      </c>
      <c r="I45" s="177"/>
      <c r="J45" s="178"/>
      <c r="K45" s="179" t="str">
        <f t="shared" si="51"/>
        <v/>
      </c>
      <c r="L45" s="177"/>
      <c r="M45" s="178"/>
      <c r="N45" s="179" t="str">
        <f t="shared" si="52"/>
        <v/>
      </c>
      <c r="O45" s="177"/>
      <c r="P45" s="178"/>
      <c r="Q45" s="179" t="str">
        <f t="shared" si="53"/>
        <v/>
      </c>
      <c r="R45" s="177"/>
      <c r="S45" s="178"/>
      <c r="T45" s="179" t="str">
        <f t="shared" si="54"/>
        <v/>
      </c>
      <c r="U45" s="177"/>
      <c r="V45" s="178"/>
      <c r="W45" s="179" t="str">
        <f t="shared" si="55"/>
        <v/>
      </c>
      <c r="X45" s="182" t="str">
        <f t="shared" si="6"/>
        <v/>
      </c>
      <c r="LB45" s="30"/>
    </row>
    <row r="46" spans="1:314" ht="23.25" customHeight="1" x14ac:dyDescent="0.35">
      <c r="A46" s="209"/>
      <c r="B46" s="208" t="s">
        <v>79</v>
      </c>
      <c r="C46" s="210">
        <f>SUM(C44:C45)</f>
        <v>0</v>
      </c>
      <c r="D46" s="211"/>
      <c r="E46" s="211"/>
      <c r="F46" s="211">
        <f t="shared" ref="F46" si="56">SUM(F44:F45)</f>
        <v>0</v>
      </c>
      <c r="G46" s="212">
        <f>SUM(G44:G45)</f>
        <v>0</v>
      </c>
      <c r="H46" s="179" t="str">
        <f t="shared" si="50"/>
        <v/>
      </c>
      <c r="I46" s="211">
        <f t="shared" ref="I46" si="57">SUM(I44:I45)</f>
        <v>0</v>
      </c>
      <c r="J46" s="213">
        <f>SUM(J44:J45)</f>
        <v>0</v>
      </c>
      <c r="K46" s="179" t="str">
        <f t="shared" si="51"/>
        <v/>
      </c>
      <c r="L46" s="211">
        <f t="shared" ref="L46:U46" si="58">SUM(L44:L45)</f>
        <v>0</v>
      </c>
      <c r="M46" s="213">
        <f t="shared" si="58"/>
        <v>0</v>
      </c>
      <c r="N46" s="179" t="str">
        <f t="shared" si="52"/>
        <v/>
      </c>
      <c r="O46" s="211">
        <f t="shared" si="58"/>
        <v>0</v>
      </c>
      <c r="P46" s="213">
        <f t="shared" si="58"/>
        <v>0</v>
      </c>
      <c r="Q46" s="179" t="str">
        <f t="shared" si="53"/>
        <v/>
      </c>
      <c r="R46" s="211">
        <f t="shared" si="58"/>
        <v>0</v>
      </c>
      <c r="S46" s="213">
        <f t="shared" si="58"/>
        <v>0</v>
      </c>
      <c r="T46" s="179" t="str">
        <f t="shared" si="54"/>
        <v/>
      </c>
      <c r="U46" s="211">
        <f t="shared" si="58"/>
        <v>0</v>
      </c>
      <c r="V46" s="214">
        <f>SUM(V44:V45)</f>
        <v>0</v>
      </c>
      <c r="W46" s="221" t="str">
        <f t="shared" si="55"/>
        <v/>
      </c>
      <c r="X46" s="182" t="str">
        <f t="shared" si="6"/>
        <v/>
      </c>
      <c r="LB46" s="30"/>
    </row>
    <row r="47" spans="1:314" ht="23.25" customHeight="1" x14ac:dyDescent="0.35">
      <c r="A47" s="209"/>
      <c r="B47" s="208" t="s">
        <v>80</v>
      </c>
      <c r="C47" s="228" t="str">
        <f>IFERROR(C46/Eining!C$3,"")</f>
        <v/>
      </c>
      <c r="D47" s="228" t="str">
        <f>IFERROR(D46/Eining!D$3,"")</f>
        <v/>
      </c>
      <c r="E47" s="228" t="str">
        <f>IFERROR(E46/Eining!E$3,"")</f>
        <v/>
      </c>
      <c r="F47" s="228" t="str">
        <f>IFERROR(F46/Eining!$F3,"")</f>
        <v/>
      </c>
      <c r="G47" s="228" t="str">
        <f>IFERROR(G46/Eining!$F3,"")</f>
        <v/>
      </c>
      <c r="H47" s="218"/>
      <c r="I47" s="229" t="str">
        <f>IFERROR(I46/Eining!$G$3,"")</f>
        <v/>
      </c>
      <c r="J47" s="230" t="str">
        <f>IFERROR(J46/Eining!$G$3,"")</f>
        <v/>
      </c>
      <c r="K47" s="218"/>
      <c r="L47" s="229" t="str">
        <f>IFERROR(L46/Eining!$H$3,"")</f>
        <v/>
      </c>
      <c r="M47" s="230" t="str">
        <f>IFERROR(M46/Eining!$H$3,"")</f>
        <v/>
      </c>
      <c r="N47" s="218"/>
      <c r="O47" s="229" t="str">
        <f>IFERROR(O46/Eining!$I$3,"")</f>
        <v/>
      </c>
      <c r="P47" s="230" t="str">
        <f>IFERROR(P46/Eining!$I$3,"")</f>
        <v/>
      </c>
      <c r="Q47" s="218"/>
      <c r="R47" s="229" t="str">
        <f>IFERROR(R46/Eining!$J$3,"")</f>
        <v/>
      </c>
      <c r="S47" s="230" t="str">
        <f>IFERROR(S46/Eining!$J$3,"")</f>
        <v/>
      </c>
      <c r="T47" s="218"/>
      <c r="U47" s="229" t="str">
        <f>IFERROR(U46/Eining!$K$3,"")</f>
        <v/>
      </c>
      <c r="V47" s="230" t="str">
        <f>IFERROR(V46/Eining!$K$3,"")</f>
        <v/>
      </c>
      <c r="W47" s="229"/>
      <c r="X47" s="182" t="str">
        <f t="shared" si="6"/>
        <v/>
      </c>
      <c r="LB47" s="30"/>
    </row>
    <row r="48" spans="1:314" ht="23.25" customHeight="1" x14ac:dyDescent="0.35">
      <c r="A48" s="209"/>
      <c r="B48" s="208" t="s">
        <v>32</v>
      </c>
      <c r="C48" s="215" t="str">
        <f>IFERROR(C44/C46,"")</f>
        <v/>
      </c>
      <c r="D48" s="216"/>
      <c r="E48" s="216"/>
      <c r="F48" s="216" t="str">
        <f t="shared" ref="F48:V48" si="59">IFERROR(F44/F46,"")</f>
        <v/>
      </c>
      <c r="G48" s="219" t="str">
        <f t="shared" si="59"/>
        <v/>
      </c>
      <c r="H48" s="218"/>
      <c r="I48" s="216" t="str">
        <f t="shared" si="59"/>
        <v/>
      </c>
      <c r="J48" s="220" t="str">
        <f t="shared" si="59"/>
        <v/>
      </c>
      <c r="K48" s="218"/>
      <c r="L48" s="216" t="str">
        <f t="shared" si="59"/>
        <v/>
      </c>
      <c r="M48" s="217" t="str">
        <f t="shared" si="59"/>
        <v/>
      </c>
      <c r="N48" s="218"/>
      <c r="O48" s="216" t="str">
        <f t="shared" si="59"/>
        <v/>
      </c>
      <c r="P48" s="217" t="str">
        <f t="shared" si="59"/>
        <v/>
      </c>
      <c r="Q48" s="218"/>
      <c r="R48" s="216" t="str">
        <f t="shared" si="59"/>
        <v/>
      </c>
      <c r="S48" s="220" t="str">
        <f t="shared" si="59"/>
        <v/>
      </c>
      <c r="T48" s="218"/>
      <c r="U48" s="216" t="str">
        <f t="shared" si="59"/>
        <v/>
      </c>
      <c r="V48" s="220" t="str">
        <f t="shared" si="59"/>
        <v/>
      </c>
      <c r="W48" s="218"/>
      <c r="X48" s="182" t="str">
        <f t="shared" si="6"/>
        <v/>
      </c>
      <c r="LB48" s="30"/>
    </row>
    <row r="49" spans="1:24" customFormat="1" ht="23.25" customHeight="1" x14ac:dyDescent="0.45">
      <c r="G49" s="175"/>
      <c r="J49" s="175"/>
      <c r="K49" s="151"/>
      <c r="M49" s="175"/>
      <c r="N49" s="151"/>
      <c r="P49" s="175"/>
      <c r="Q49" s="151"/>
      <c r="S49" s="175"/>
      <c r="T49" s="151"/>
      <c r="V49" s="175"/>
    </row>
    <row r="50" spans="1:24" ht="15" x14ac:dyDescent="0.4">
      <c r="A50" s="28"/>
      <c r="B50" s="260" t="s">
        <v>82</v>
      </c>
      <c r="M50" s="28"/>
      <c r="N50" s="28"/>
      <c r="O50" s="28"/>
      <c r="P50" s="28"/>
      <c r="Q50" s="28"/>
      <c r="R50" s="28"/>
      <c r="S50" s="28"/>
      <c r="T50" s="28"/>
      <c r="U50" s="28"/>
      <c r="V50" s="28"/>
      <c r="W50" s="28"/>
    </row>
    <row r="51" spans="1:24" ht="15" x14ac:dyDescent="0.4">
      <c r="A51" s="28"/>
      <c r="B51" s="260" t="s">
        <v>212</v>
      </c>
      <c r="M51" s="28"/>
      <c r="N51" s="28"/>
      <c r="O51" s="28"/>
      <c r="P51" s="28"/>
      <c r="Q51" s="28"/>
      <c r="R51" s="28"/>
      <c r="S51" s="28"/>
      <c r="T51" s="28"/>
      <c r="U51" s="28"/>
      <c r="V51" s="28"/>
      <c r="W51" s="28"/>
    </row>
    <row r="52" spans="1:24" ht="27.75" x14ac:dyDescent="0.75">
      <c r="A52" s="28"/>
      <c r="B52" s="246" t="s">
        <v>91</v>
      </c>
      <c r="M52" s="28"/>
      <c r="N52" s="28"/>
      <c r="O52" s="28"/>
      <c r="P52" s="28"/>
      <c r="Q52" s="28"/>
      <c r="R52" s="28"/>
      <c r="S52" s="28"/>
      <c r="T52" s="28"/>
      <c r="U52" s="28"/>
      <c r="V52" s="28"/>
      <c r="W52" s="28"/>
    </row>
    <row r="53" spans="1:24" ht="13.9" thickBot="1" x14ac:dyDescent="0.4">
      <c r="A53" s="28"/>
      <c r="M53" s="28"/>
      <c r="N53" s="28"/>
      <c r="O53" s="28"/>
      <c r="P53" s="28"/>
      <c r="Q53" s="28"/>
      <c r="R53" s="28"/>
      <c r="S53" s="28"/>
      <c r="T53" s="28"/>
      <c r="U53" s="28"/>
      <c r="V53" s="28"/>
      <c r="W53" s="28"/>
    </row>
    <row r="54" spans="1:24" x14ac:dyDescent="0.35">
      <c r="A54" s="28"/>
      <c r="B54" s="346"/>
      <c r="C54" s="347"/>
      <c r="D54" s="347"/>
      <c r="E54" s="347"/>
      <c r="F54" s="347"/>
      <c r="G54" s="347"/>
      <c r="H54" s="347"/>
      <c r="I54" s="347"/>
      <c r="J54" s="347"/>
      <c r="K54" s="347"/>
      <c r="L54" s="347"/>
      <c r="M54" s="347"/>
      <c r="N54" s="347"/>
      <c r="O54" s="347"/>
      <c r="P54" s="347"/>
      <c r="Q54" s="347"/>
      <c r="R54" s="347"/>
      <c r="S54" s="347"/>
      <c r="T54" s="347"/>
      <c r="U54" s="347"/>
      <c r="V54" s="347"/>
      <c r="W54" s="347"/>
      <c r="X54" s="348"/>
    </row>
    <row r="55" spans="1:24" x14ac:dyDescent="0.35">
      <c r="A55" s="28"/>
      <c r="B55" s="349"/>
      <c r="C55" s="350"/>
      <c r="D55" s="350"/>
      <c r="E55" s="350"/>
      <c r="F55" s="350"/>
      <c r="G55" s="350"/>
      <c r="H55" s="350"/>
      <c r="I55" s="350"/>
      <c r="J55" s="350"/>
      <c r="K55" s="350"/>
      <c r="L55" s="350"/>
      <c r="M55" s="350"/>
      <c r="N55" s="350"/>
      <c r="O55" s="350"/>
      <c r="P55" s="350"/>
      <c r="Q55" s="350"/>
      <c r="R55" s="350"/>
      <c r="S55" s="350"/>
      <c r="T55" s="350"/>
      <c r="U55" s="350"/>
      <c r="V55" s="350"/>
      <c r="W55" s="350"/>
      <c r="X55" s="351"/>
    </row>
    <row r="56" spans="1:24" x14ac:dyDescent="0.35">
      <c r="A56" s="28"/>
      <c r="B56" s="349"/>
      <c r="C56" s="350"/>
      <c r="D56" s="350"/>
      <c r="E56" s="350"/>
      <c r="F56" s="350"/>
      <c r="G56" s="350"/>
      <c r="H56" s="350"/>
      <c r="I56" s="350"/>
      <c r="J56" s="350"/>
      <c r="K56" s="350"/>
      <c r="L56" s="350"/>
      <c r="M56" s="350"/>
      <c r="N56" s="350"/>
      <c r="O56" s="350"/>
      <c r="P56" s="350"/>
      <c r="Q56" s="350"/>
      <c r="R56" s="350"/>
      <c r="S56" s="350"/>
      <c r="T56" s="350"/>
      <c r="U56" s="350"/>
      <c r="V56" s="350"/>
      <c r="W56" s="350"/>
      <c r="X56" s="351"/>
    </row>
    <row r="57" spans="1:24" x14ac:dyDescent="0.35">
      <c r="A57" s="28"/>
      <c r="B57" s="349"/>
      <c r="C57" s="350"/>
      <c r="D57" s="350"/>
      <c r="E57" s="350"/>
      <c r="F57" s="350"/>
      <c r="G57" s="350"/>
      <c r="H57" s="350"/>
      <c r="I57" s="350"/>
      <c r="J57" s="350"/>
      <c r="K57" s="350"/>
      <c r="L57" s="350"/>
      <c r="M57" s="350"/>
      <c r="N57" s="350"/>
      <c r="O57" s="350"/>
      <c r="P57" s="350"/>
      <c r="Q57" s="350"/>
      <c r="R57" s="350"/>
      <c r="S57" s="350"/>
      <c r="T57" s="350"/>
      <c r="U57" s="350"/>
      <c r="V57" s="350"/>
      <c r="W57" s="350"/>
      <c r="X57" s="351"/>
    </row>
    <row r="58" spans="1:24" x14ac:dyDescent="0.35">
      <c r="A58" s="28"/>
      <c r="B58" s="349"/>
      <c r="C58" s="350"/>
      <c r="D58" s="350"/>
      <c r="E58" s="350"/>
      <c r="F58" s="350"/>
      <c r="G58" s="350"/>
      <c r="H58" s="350"/>
      <c r="I58" s="350"/>
      <c r="J58" s="350"/>
      <c r="K58" s="350"/>
      <c r="L58" s="350"/>
      <c r="M58" s="350"/>
      <c r="N58" s="350"/>
      <c r="O58" s="350"/>
      <c r="P58" s="350"/>
      <c r="Q58" s="350"/>
      <c r="R58" s="350"/>
      <c r="S58" s="350"/>
      <c r="T58" s="350"/>
      <c r="U58" s="350"/>
      <c r="V58" s="350"/>
      <c r="W58" s="350"/>
      <c r="X58" s="351"/>
    </row>
    <row r="59" spans="1:24" x14ac:dyDescent="0.35">
      <c r="A59" s="28"/>
      <c r="B59" s="349"/>
      <c r="C59" s="350"/>
      <c r="D59" s="350"/>
      <c r="E59" s="350"/>
      <c r="F59" s="350"/>
      <c r="G59" s="350"/>
      <c r="H59" s="350"/>
      <c r="I59" s="350"/>
      <c r="J59" s="350"/>
      <c r="K59" s="350"/>
      <c r="L59" s="350"/>
      <c r="M59" s="350"/>
      <c r="N59" s="350"/>
      <c r="O59" s="350"/>
      <c r="P59" s="350"/>
      <c r="Q59" s="350"/>
      <c r="R59" s="350"/>
      <c r="S59" s="350"/>
      <c r="T59" s="350"/>
      <c r="U59" s="350"/>
      <c r="V59" s="350"/>
      <c r="W59" s="350"/>
      <c r="X59" s="351"/>
    </row>
    <row r="60" spans="1:24" x14ac:dyDescent="0.35">
      <c r="A60" s="28"/>
      <c r="B60" s="349"/>
      <c r="C60" s="350"/>
      <c r="D60" s="350"/>
      <c r="E60" s="350"/>
      <c r="F60" s="350"/>
      <c r="G60" s="350"/>
      <c r="H60" s="350"/>
      <c r="I60" s="350"/>
      <c r="J60" s="350"/>
      <c r="K60" s="350"/>
      <c r="L60" s="350"/>
      <c r="M60" s="350"/>
      <c r="N60" s="350"/>
      <c r="O60" s="350"/>
      <c r="P60" s="350"/>
      <c r="Q60" s="350"/>
      <c r="R60" s="350"/>
      <c r="S60" s="350"/>
      <c r="T60" s="350"/>
      <c r="U60" s="350"/>
      <c r="V60" s="350"/>
      <c r="W60" s="350"/>
      <c r="X60" s="351"/>
    </row>
    <row r="61" spans="1:24" x14ac:dyDescent="0.35">
      <c r="A61" s="28"/>
      <c r="B61" s="349"/>
      <c r="C61" s="350"/>
      <c r="D61" s="350"/>
      <c r="E61" s="350"/>
      <c r="F61" s="350"/>
      <c r="G61" s="350"/>
      <c r="H61" s="350"/>
      <c r="I61" s="350"/>
      <c r="J61" s="350"/>
      <c r="K61" s="350"/>
      <c r="L61" s="350"/>
      <c r="M61" s="350"/>
      <c r="N61" s="350"/>
      <c r="O61" s="350"/>
      <c r="P61" s="350"/>
      <c r="Q61" s="350"/>
      <c r="R61" s="350"/>
      <c r="S61" s="350"/>
      <c r="T61" s="350"/>
      <c r="U61" s="350"/>
      <c r="V61" s="350"/>
      <c r="W61" s="350"/>
      <c r="X61" s="351"/>
    </row>
    <row r="62" spans="1:24" x14ac:dyDescent="0.35">
      <c r="A62" s="28"/>
      <c r="B62" s="349"/>
      <c r="C62" s="350"/>
      <c r="D62" s="350"/>
      <c r="E62" s="350"/>
      <c r="F62" s="350"/>
      <c r="G62" s="350"/>
      <c r="H62" s="350"/>
      <c r="I62" s="350"/>
      <c r="J62" s="350"/>
      <c r="K62" s="350"/>
      <c r="L62" s="350"/>
      <c r="M62" s="350"/>
      <c r="N62" s="350"/>
      <c r="O62" s="350"/>
      <c r="P62" s="350"/>
      <c r="Q62" s="350"/>
      <c r="R62" s="350"/>
      <c r="S62" s="350"/>
      <c r="T62" s="350"/>
      <c r="U62" s="350"/>
      <c r="V62" s="350"/>
      <c r="W62" s="350"/>
      <c r="X62" s="351"/>
    </row>
    <row r="63" spans="1:24" x14ac:dyDescent="0.35">
      <c r="A63" s="28"/>
      <c r="B63" s="349"/>
      <c r="C63" s="350"/>
      <c r="D63" s="350"/>
      <c r="E63" s="350"/>
      <c r="F63" s="350"/>
      <c r="G63" s="350"/>
      <c r="H63" s="350"/>
      <c r="I63" s="350"/>
      <c r="J63" s="350"/>
      <c r="K63" s="350"/>
      <c r="L63" s="350"/>
      <c r="M63" s="350"/>
      <c r="N63" s="350"/>
      <c r="O63" s="350"/>
      <c r="P63" s="350"/>
      <c r="Q63" s="350"/>
      <c r="R63" s="350"/>
      <c r="S63" s="350"/>
      <c r="T63" s="350"/>
      <c r="U63" s="350"/>
      <c r="V63" s="350"/>
      <c r="W63" s="350"/>
      <c r="X63" s="351"/>
    </row>
    <row r="64" spans="1:24" x14ac:dyDescent="0.35">
      <c r="A64" s="28"/>
      <c r="B64" s="349"/>
      <c r="C64" s="350"/>
      <c r="D64" s="350"/>
      <c r="E64" s="350"/>
      <c r="F64" s="350"/>
      <c r="G64" s="350"/>
      <c r="H64" s="350"/>
      <c r="I64" s="350"/>
      <c r="J64" s="350"/>
      <c r="K64" s="350"/>
      <c r="L64" s="350"/>
      <c r="M64" s="350"/>
      <c r="N64" s="350"/>
      <c r="O64" s="350"/>
      <c r="P64" s="350"/>
      <c r="Q64" s="350"/>
      <c r="R64" s="350"/>
      <c r="S64" s="350"/>
      <c r="T64" s="350"/>
      <c r="U64" s="350"/>
      <c r="V64" s="350"/>
      <c r="W64" s="350"/>
      <c r="X64" s="351"/>
    </row>
    <row r="65" spans="1:24" x14ac:dyDescent="0.35">
      <c r="A65" s="28"/>
      <c r="B65" s="349"/>
      <c r="C65" s="350"/>
      <c r="D65" s="350"/>
      <c r="E65" s="350"/>
      <c r="F65" s="350"/>
      <c r="G65" s="350"/>
      <c r="H65" s="350"/>
      <c r="I65" s="350"/>
      <c r="J65" s="350"/>
      <c r="K65" s="350"/>
      <c r="L65" s="350"/>
      <c r="M65" s="350"/>
      <c r="N65" s="350"/>
      <c r="O65" s="350"/>
      <c r="P65" s="350"/>
      <c r="Q65" s="350"/>
      <c r="R65" s="350"/>
      <c r="S65" s="350"/>
      <c r="T65" s="350"/>
      <c r="U65" s="350"/>
      <c r="V65" s="350"/>
      <c r="W65" s="350"/>
      <c r="X65" s="351"/>
    </row>
    <row r="66" spans="1:24" x14ac:dyDescent="0.35">
      <c r="A66" s="28"/>
      <c r="B66" s="349"/>
      <c r="C66" s="350"/>
      <c r="D66" s="350"/>
      <c r="E66" s="350"/>
      <c r="F66" s="350"/>
      <c r="G66" s="350"/>
      <c r="H66" s="350"/>
      <c r="I66" s="350"/>
      <c r="J66" s="350"/>
      <c r="K66" s="350"/>
      <c r="L66" s="350"/>
      <c r="M66" s="350"/>
      <c r="N66" s="350"/>
      <c r="O66" s="350"/>
      <c r="P66" s="350"/>
      <c r="Q66" s="350"/>
      <c r="R66" s="350"/>
      <c r="S66" s="350"/>
      <c r="T66" s="350"/>
      <c r="U66" s="350"/>
      <c r="V66" s="350"/>
      <c r="W66" s="350"/>
      <c r="X66" s="351"/>
    </row>
    <row r="67" spans="1:24" x14ac:dyDescent="0.35">
      <c r="A67" s="28"/>
      <c r="B67" s="349"/>
      <c r="C67" s="350"/>
      <c r="D67" s="350"/>
      <c r="E67" s="350"/>
      <c r="F67" s="350"/>
      <c r="G67" s="350"/>
      <c r="H67" s="350"/>
      <c r="I67" s="350"/>
      <c r="J67" s="350"/>
      <c r="K67" s="350"/>
      <c r="L67" s="350"/>
      <c r="M67" s="350"/>
      <c r="N67" s="350"/>
      <c r="O67" s="350"/>
      <c r="P67" s="350"/>
      <c r="Q67" s="350"/>
      <c r="R67" s="350"/>
      <c r="S67" s="350"/>
      <c r="T67" s="350"/>
      <c r="U67" s="350"/>
      <c r="V67" s="350"/>
      <c r="W67" s="350"/>
      <c r="X67" s="351"/>
    </row>
    <row r="68" spans="1:24" x14ac:dyDescent="0.35">
      <c r="A68" s="28"/>
      <c r="B68" s="349"/>
      <c r="C68" s="350"/>
      <c r="D68" s="350"/>
      <c r="E68" s="350"/>
      <c r="F68" s="350"/>
      <c r="G68" s="350"/>
      <c r="H68" s="350"/>
      <c r="I68" s="350"/>
      <c r="J68" s="350"/>
      <c r="K68" s="350"/>
      <c r="L68" s="350"/>
      <c r="M68" s="350"/>
      <c r="N68" s="350"/>
      <c r="O68" s="350"/>
      <c r="P68" s="350"/>
      <c r="Q68" s="350"/>
      <c r="R68" s="350"/>
      <c r="S68" s="350"/>
      <c r="T68" s="350"/>
      <c r="U68" s="350"/>
      <c r="V68" s="350"/>
      <c r="W68" s="350"/>
      <c r="X68" s="351"/>
    </row>
    <row r="69" spans="1:24" x14ac:dyDescent="0.35">
      <c r="A69" s="28"/>
      <c r="B69" s="349"/>
      <c r="C69" s="350"/>
      <c r="D69" s="350"/>
      <c r="E69" s="350"/>
      <c r="F69" s="350"/>
      <c r="G69" s="350"/>
      <c r="H69" s="350"/>
      <c r="I69" s="350"/>
      <c r="J69" s="350"/>
      <c r="K69" s="350"/>
      <c r="L69" s="350"/>
      <c r="M69" s="350"/>
      <c r="N69" s="350"/>
      <c r="O69" s="350"/>
      <c r="P69" s="350"/>
      <c r="Q69" s="350"/>
      <c r="R69" s="350"/>
      <c r="S69" s="350"/>
      <c r="T69" s="350"/>
      <c r="U69" s="350"/>
      <c r="V69" s="350"/>
      <c r="W69" s="350"/>
      <c r="X69" s="351"/>
    </row>
    <row r="70" spans="1:24" x14ac:dyDescent="0.35">
      <c r="A70" s="28"/>
      <c r="B70" s="349"/>
      <c r="C70" s="350"/>
      <c r="D70" s="350"/>
      <c r="E70" s="350"/>
      <c r="F70" s="350"/>
      <c r="G70" s="350"/>
      <c r="H70" s="350"/>
      <c r="I70" s="350"/>
      <c r="J70" s="350"/>
      <c r="K70" s="350"/>
      <c r="L70" s="350"/>
      <c r="M70" s="350"/>
      <c r="N70" s="350"/>
      <c r="O70" s="350"/>
      <c r="P70" s="350"/>
      <c r="Q70" s="350"/>
      <c r="R70" s="350"/>
      <c r="S70" s="350"/>
      <c r="T70" s="350"/>
      <c r="U70" s="350"/>
      <c r="V70" s="350"/>
      <c r="W70" s="350"/>
      <c r="X70" s="351"/>
    </row>
    <row r="71" spans="1:24" x14ac:dyDescent="0.35">
      <c r="A71" s="28"/>
      <c r="B71" s="349"/>
      <c r="C71" s="350"/>
      <c r="D71" s="350"/>
      <c r="E71" s="350"/>
      <c r="F71" s="350"/>
      <c r="G71" s="350"/>
      <c r="H71" s="350"/>
      <c r="I71" s="350"/>
      <c r="J71" s="350"/>
      <c r="K71" s="350"/>
      <c r="L71" s="350"/>
      <c r="M71" s="350"/>
      <c r="N71" s="350"/>
      <c r="O71" s="350"/>
      <c r="P71" s="350"/>
      <c r="Q71" s="350"/>
      <c r="R71" s="350"/>
      <c r="S71" s="350"/>
      <c r="T71" s="350"/>
      <c r="U71" s="350"/>
      <c r="V71" s="350"/>
      <c r="W71" s="350"/>
      <c r="X71" s="351"/>
    </row>
    <row r="72" spans="1:24" x14ac:dyDescent="0.35">
      <c r="A72" s="28"/>
      <c r="B72" s="349"/>
      <c r="C72" s="350"/>
      <c r="D72" s="350"/>
      <c r="E72" s="350"/>
      <c r="F72" s="350"/>
      <c r="G72" s="350"/>
      <c r="H72" s="350"/>
      <c r="I72" s="350"/>
      <c r="J72" s="350"/>
      <c r="K72" s="350"/>
      <c r="L72" s="350"/>
      <c r="M72" s="350"/>
      <c r="N72" s="350"/>
      <c r="O72" s="350"/>
      <c r="P72" s="350"/>
      <c r="Q72" s="350"/>
      <c r="R72" s="350"/>
      <c r="S72" s="350"/>
      <c r="T72" s="350"/>
      <c r="U72" s="350"/>
      <c r="V72" s="350"/>
      <c r="W72" s="350"/>
      <c r="X72" s="351"/>
    </row>
    <row r="73" spans="1:24" x14ac:dyDescent="0.35">
      <c r="A73" s="28"/>
      <c r="B73" s="349"/>
      <c r="C73" s="350"/>
      <c r="D73" s="350"/>
      <c r="E73" s="350"/>
      <c r="F73" s="350"/>
      <c r="G73" s="350"/>
      <c r="H73" s="350"/>
      <c r="I73" s="350"/>
      <c r="J73" s="350"/>
      <c r="K73" s="350"/>
      <c r="L73" s="350"/>
      <c r="M73" s="350"/>
      <c r="N73" s="350"/>
      <c r="O73" s="350"/>
      <c r="P73" s="350"/>
      <c r="Q73" s="350"/>
      <c r="R73" s="350"/>
      <c r="S73" s="350"/>
      <c r="T73" s="350"/>
      <c r="U73" s="350"/>
      <c r="V73" s="350"/>
      <c r="W73" s="350"/>
      <c r="X73" s="351"/>
    </row>
    <row r="74" spans="1:24" x14ac:dyDescent="0.35">
      <c r="A74" s="28"/>
      <c r="B74" s="349"/>
      <c r="C74" s="350"/>
      <c r="D74" s="350"/>
      <c r="E74" s="350"/>
      <c r="F74" s="350"/>
      <c r="G74" s="350"/>
      <c r="H74" s="350"/>
      <c r="I74" s="350"/>
      <c r="J74" s="350"/>
      <c r="K74" s="350"/>
      <c r="L74" s="350"/>
      <c r="M74" s="350"/>
      <c r="N74" s="350"/>
      <c r="O74" s="350"/>
      <c r="P74" s="350"/>
      <c r="Q74" s="350"/>
      <c r="R74" s="350"/>
      <c r="S74" s="350"/>
      <c r="T74" s="350"/>
      <c r="U74" s="350"/>
      <c r="V74" s="350"/>
      <c r="W74" s="350"/>
      <c r="X74" s="351"/>
    </row>
    <row r="75" spans="1:24" ht="13.9" thickBot="1" x14ac:dyDescent="0.4">
      <c r="A75" s="28"/>
      <c r="B75" s="352"/>
      <c r="C75" s="353"/>
      <c r="D75" s="353"/>
      <c r="E75" s="353"/>
      <c r="F75" s="353"/>
      <c r="G75" s="353"/>
      <c r="H75" s="353"/>
      <c r="I75" s="353"/>
      <c r="J75" s="353"/>
      <c r="K75" s="353"/>
      <c r="L75" s="353"/>
      <c r="M75" s="353"/>
      <c r="N75" s="353"/>
      <c r="O75" s="353"/>
      <c r="P75" s="353"/>
      <c r="Q75" s="353"/>
      <c r="R75" s="353"/>
      <c r="S75" s="353"/>
      <c r="T75" s="353"/>
      <c r="U75" s="353"/>
      <c r="V75" s="353"/>
      <c r="W75" s="353"/>
      <c r="X75" s="354"/>
    </row>
    <row r="76" spans="1:24" x14ac:dyDescent="0.35">
      <c r="A76" s="28"/>
      <c r="B76" s="245"/>
      <c r="C76" s="28"/>
      <c r="D76" s="28"/>
      <c r="E76" s="28"/>
      <c r="F76" s="28"/>
      <c r="G76" s="28"/>
      <c r="H76" s="28"/>
      <c r="I76" s="28"/>
      <c r="J76" s="28"/>
      <c r="K76" s="28"/>
      <c r="L76" s="28"/>
      <c r="M76" s="28"/>
      <c r="N76" s="28"/>
      <c r="O76" s="28"/>
      <c r="P76" s="28"/>
      <c r="Q76" s="28"/>
      <c r="R76" s="28"/>
      <c r="S76" s="28"/>
      <c r="T76" s="28"/>
      <c r="U76" s="28"/>
      <c r="V76" s="28"/>
      <c r="W76" s="28"/>
    </row>
    <row r="77" spans="1:24" x14ac:dyDescent="0.35">
      <c r="A77" s="28"/>
      <c r="B77" s="28"/>
      <c r="C77" s="28"/>
      <c r="D77" s="28"/>
      <c r="E77" s="28"/>
      <c r="F77" s="28"/>
      <c r="G77" s="28"/>
      <c r="H77" s="28"/>
      <c r="I77" s="28"/>
      <c r="J77" s="28"/>
      <c r="K77" s="28"/>
      <c r="L77" s="28"/>
      <c r="M77" s="28"/>
      <c r="N77" s="28"/>
      <c r="O77" s="28"/>
      <c r="P77" s="28"/>
      <c r="Q77" s="28"/>
      <c r="R77" s="28"/>
      <c r="S77" s="28"/>
      <c r="T77" s="28"/>
      <c r="U77" s="28"/>
      <c r="V77" s="28"/>
      <c r="W77" s="28"/>
    </row>
    <row r="78" spans="1:24" x14ac:dyDescent="0.35">
      <c r="A78" s="28"/>
      <c r="B78" s="28"/>
      <c r="C78" s="28"/>
      <c r="D78" s="28"/>
      <c r="E78" s="28"/>
      <c r="F78" s="28"/>
      <c r="G78" s="28"/>
      <c r="H78" s="28"/>
      <c r="I78" s="28"/>
      <c r="J78" s="28"/>
      <c r="K78" s="28"/>
      <c r="L78" s="28"/>
      <c r="M78" s="28"/>
      <c r="N78" s="28"/>
      <c r="O78" s="28"/>
      <c r="P78" s="28"/>
      <c r="Q78" s="28"/>
      <c r="R78" s="28"/>
      <c r="S78" s="28"/>
      <c r="T78" s="28"/>
      <c r="U78" s="28"/>
      <c r="V78" s="28"/>
      <c r="W78" s="28"/>
    </row>
    <row r="79" spans="1:24" x14ac:dyDescent="0.35">
      <c r="A79" s="28"/>
      <c r="B79" s="28"/>
      <c r="C79" s="28"/>
      <c r="D79" s="28"/>
      <c r="E79" s="28"/>
      <c r="F79" s="28"/>
      <c r="G79" s="28"/>
      <c r="H79" s="28"/>
      <c r="I79" s="28"/>
      <c r="J79" s="28"/>
      <c r="K79" s="28"/>
      <c r="L79" s="28"/>
      <c r="M79" s="28"/>
      <c r="N79" s="28"/>
      <c r="O79" s="28"/>
      <c r="P79" s="28"/>
      <c r="Q79" s="28"/>
      <c r="R79" s="28"/>
      <c r="S79" s="28"/>
      <c r="T79" s="28"/>
      <c r="U79" s="28"/>
      <c r="V79" s="28"/>
      <c r="W79" s="28"/>
    </row>
    <row r="80" spans="1:24" x14ac:dyDescent="0.35">
      <c r="A80" s="28"/>
      <c r="B80" s="28"/>
      <c r="C80" s="28"/>
      <c r="D80" s="28"/>
      <c r="E80" s="28"/>
      <c r="F80" s="28"/>
      <c r="G80" s="28"/>
      <c r="H80" s="28"/>
      <c r="I80" s="28"/>
      <c r="J80" s="28"/>
      <c r="K80" s="28"/>
      <c r="L80" s="28"/>
      <c r="M80" s="28"/>
      <c r="N80" s="28"/>
      <c r="O80" s="28"/>
      <c r="P80" s="28"/>
      <c r="Q80" s="28"/>
      <c r="R80" s="28"/>
      <c r="S80" s="28"/>
      <c r="T80" s="28"/>
      <c r="U80" s="28"/>
      <c r="V80" s="28"/>
      <c r="W80" s="28"/>
    </row>
    <row r="81" spans="1:23" x14ac:dyDescent="0.35">
      <c r="A81" s="28"/>
      <c r="B81" s="28"/>
      <c r="C81" s="28"/>
      <c r="D81" s="28"/>
      <c r="E81" s="28"/>
      <c r="F81" s="28"/>
      <c r="G81" s="28"/>
      <c r="H81" s="28"/>
      <c r="I81" s="28"/>
      <c r="J81" s="28"/>
      <c r="K81" s="28"/>
      <c r="L81" s="28"/>
      <c r="M81" s="28"/>
      <c r="N81" s="28"/>
      <c r="O81" s="28"/>
      <c r="P81" s="28"/>
      <c r="Q81" s="28"/>
      <c r="R81" s="28"/>
      <c r="S81" s="28"/>
      <c r="T81" s="28"/>
      <c r="U81" s="28"/>
      <c r="V81" s="28"/>
      <c r="W81" s="28"/>
    </row>
    <row r="82" spans="1:23" x14ac:dyDescent="0.35">
      <c r="A82" s="28"/>
      <c r="B82" s="28"/>
      <c r="C82" s="28"/>
      <c r="D82" s="28"/>
      <c r="E82" s="28"/>
      <c r="F82" s="28"/>
      <c r="G82" s="28"/>
      <c r="H82" s="28"/>
      <c r="I82" s="28"/>
      <c r="J82" s="28"/>
      <c r="K82" s="28"/>
      <c r="L82" s="28"/>
      <c r="M82" s="28"/>
      <c r="N82" s="28"/>
      <c r="O82" s="28"/>
      <c r="P82" s="28"/>
      <c r="Q82" s="28"/>
      <c r="R82" s="28"/>
      <c r="S82" s="28"/>
      <c r="T82" s="28"/>
      <c r="U82" s="28"/>
      <c r="V82" s="28"/>
      <c r="W82" s="28"/>
    </row>
    <row r="83" spans="1:23" x14ac:dyDescent="0.35">
      <c r="A83" s="28"/>
      <c r="B83" s="28"/>
      <c r="C83" s="28"/>
      <c r="D83" s="28"/>
      <c r="E83" s="28"/>
      <c r="F83" s="28"/>
      <c r="G83" s="28"/>
      <c r="H83" s="28"/>
      <c r="I83" s="28"/>
      <c r="J83" s="28"/>
      <c r="K83" s="28"/>
      <c r="L83" s="28"/>
      <c r="M83" s="28"/>
      <c r="N83" s="28"/>
      <c r="O83" s="28"/>
      <c r="P83" s="28"/>
      <c r="Q83" s="28"/>
      <c r="R83" s="28"/>
      <c r="S83" s="28"/>
      <c r="T83" s="28"/>
      <c r="U83" s="28"/>
      <c r="V83" s="28"/>
      <c r="W83" s="28"/>
    </row>
    <row r="84" spans="1:23" x14ac:dyDescent="0.35">
      <c r="A84" s="28"/>
      <c r="B84" s="28"/>
      <c r="C84" s="28"/>
      <c r="D84" s="28"/>
      <c r="E84" s="28"/>
      <c r="F84" s="28"/>
      <c r="G84" s="28"/>
      <c r="H84" s="28"/>
      <c r="I84" s="28"/>
      <c r="J84" s="28"/>
      <c r="K84" s="28"/>
      <c r="L84" s="28"/>
      <c r="M84" s="28"/>
      <c r="N84" s="28"/>
      <c r="O84" s="28"/>
      <c r="P84" s="28"/>
      <c r="Q84" s="28"/>
      <c r="R84" s="28"/>
      <c r="S84" s="28"/>
      <c r="T84" s="28"/>
      <c r="U84" s="28"/>
      <c r="V84" s="28"/>
      <c r="W84" s="28"/>
    </row>
    <row r="85" spans="1:23" x14ac:dyDescent="0.35">
      <c r="A85" s="28"/>
      <c r="B85" s="28"/>
      <c r="C85" s="28"/>
      <c r="D85" s="28"/>
      <c r="E85" s="28"/>
      <c r="F85" s="28"/>
      <c r="G85" s="28"/>
      <c r="H85" s="28"/>
      <c r="I85" s="28"/>
      <c r="J85" s="28"/>
      <c r="K85" s="28"/>
      <c r="L85" s="28"/>
      <c r="M85" s="28"/>
      <c r="N85" s="28"/>
      <c r="O85" s="28"/>
      <c r="P85" s="28"/>
      <c r="Q85" s="28"/>
      <c r="R85" s="28"/>
      <c r="S85" s="28"/>
      <c r="T85" s="28"/>
      <c r="U85" s="28"/>
      <c r="V85" s="28"/>
      <c r="W85" s="28"/>
    </row>
    <row r="86" spans="1:23" x14ac:dyDescent="0.35">
      <c r="A86" s="28"/>
      <c r="B86" s="28"/>
      <c r="C86" s="28"/>
      <c r="D86" s="28"/>
      <c r="E86" s="28"/>
      <c r="F86" s="28"/>
      <c r="G86" s="28"/>
      <c r="H86" s="28"/>
      <c r="I86" s="28"/>
      <c r="J86" s="28"/>
      <c r="K86" s="28"/>
      <c r="L86" s="28"/>
      <c r="M86" s="28"/>
      <c r="N86" s="28"/>
      <c r="O86" s="28"/>
      <c r="P86" s="28"/>
      <c r="Q86" s="28"/>
      <c r="R86" s="28"/>
      <c r="S86" s="28"/>
      <c r="T86" s="28"/>
      <c r="U86" s="28"/>
      <c r="V86" s="28"/>
      <c r="W86" s="28"/>
    </row>
    <row r="87" spans="1:23" x14ac:dyDescent="0.35">
      <c r="A87" s="28"/>
      <c r="B87" s="28"/>
      <c r="C87" s="28"/>
      <c r="D87" s="28"/>
      <c r="E87" s="28"/>
      <c r="F87" s="28"/>
      <c r="G87" s="28"/>
      <c r="H87" s="28"/>
      <c r="I87" s="28"/>
      <c r="J87" s="28"/>
      <c r="K87" s="28"/>
      <c r="L87" s="28"/>
      <c r="M87" s="28"/>
      <c r="N87" s="28"/>
      <c r="O87" s="28"/>
      <c r="P87" s="28"/>
      <c r="Q87" s="28"/>
      <c r="R87" s="28"/>
      <c r="S87" s="28"/>
      <c r="T87" s="28"/>
      <c r="U87" s="28"/>
      <c r="V87" s="28"/>
      <c r="W87" s="28"/>
    </row>
    <row r="88" spans="1:23" x14ac:dyDescent="0.35">
      <c r="A88" s="28"/>
      <c r="B88" s="28"/>
      <c r="C88" s="28"/>
      <c r="D88" s="28"/>
      <c r="E88" s="28"/>
      <c r="F88" s="28"/>
      <c r="G88" s="28"/>
      <c r="H88" s="28"/>
      <c r="I88" s="28"/>
      <c r="J88" s="28"/>
      <c r="K88" s="28"/>
      <c r="L88" s="28"/>
      <c r="M88" s="28"/>
      <c r="N88" s="28"/>
      <c r="O88" s="28"/>
      <c r="P88" s="28"/>
      <c r="Q88" s="28"/>
      <c r="R88" s="28"/>
      <c r="S88" s="28"/>
      <c r="T88" s="28"/>
      <c r="U88" s="28"/>
      <c r="V88" s="28"/>
      <c r="W88" s="28"/>
    </row>
    <row r="89" spans="1:23" x14ac:dyDescent="0.35">
      <c r="A89" s="28"/>
      <c r="B89" s="28"/>
      <c r="C89" s="28"/>
      <c r="D89" s="28"/>
      <c r="E89" s="28"/>
      <c r="F89" s="28"/>
      <c r="G89" s="28"/>
      <c r="H89" s="28"/>
      <c r="I89" s="28"/>
      <c r="J89" s="28"/>
      <c r="K89" s="28"/>
      <c r="L89" s="28"/>
      <c r="M89" s="28"/>
      <c r="N89" s="28"/>
      <c r="O89" s="28"/>
      <c r="P89" s="28"/>
      <c r="Q89" s="28"/>
      <c r="R89" s="28"/>
      <c r="S89" s="28"/>
      <c r="T89" s="28"/>
      <c r="U89" s="28"/>
      <c r="V89" s="28"/>
      <c r="W89" s="28"/>
    </row>
    <row r="90" spans="1:23" x14ac:dyDescent="0.35">
      <c r="A90" s="28"/>
      <c r="B90" s="28"/>
      <c r="C90" s="28"/>
      <c r="D90" s="28"/>
      <c r="E90" s="28"/>
      <c r="F90" s="28"/>
      <c r="G90" s="28"/>
      <c r="H90" s="28"/>
      <c r="I90" s="28"/>
      <c r="J90" s="28"/>
      <c r="K90" s="28"/>
      <c r="L90" s="28"/>
      <c r="M90" s="28"/>
      <c r="N90" s="28"/>
      <c r="O90" s="28"/>
      <c r="P90" s="28"/>
      <c r="Q90" s="28"/>
      <c r="R90" s="28"/>
      <c r="S90" s="28"/>
      <c r="T90" s="28"/>
      <c r="U90" s="28"/>
      <c r="V90" s="28"/>
      <c r="W90" s="28"/>
    </row>
    <row r="91" spans="1:23" x14ac:dyDescent="0.35">
      <c r="A91" s="28"/>
      <c r="B91" s="28"/>
      <c r="C91" s="28"/>
      <c r="D91" s="28"/>
      <c r="E91" s="28"/>
      <c r="F91" s="28"/>
      <c r="G91" s="28"/>
      <c r="H91" s="28"/>
      <c r="I91" s="28"/>
      <c r="J91" s="28"/>
      <c r="K91" s="28"/>
      <c r="L91" s="28"/>
      <c r="M91" s="28"/>
      <c r="N91" s="28"/>
      <c r="O91" s="28"/>
      <c r="P91" s="28"/>
      <c r="Q91" s="28"/>
      <c r="R91" s="28"/>
      <c r="S91" s="28"/>
      <c r="T91" s="28"/>
      <c r="U91" s="28"/>
      <c r="V91" s="28"/>
      <c r="W91" s="28"/>
    </row>
    <row r="92" spans="1:23" x14ac:dyDescent="0.35">
      <c r="A92" s="28"/>
      <c r="B92" s="28"/>
      <c r="C92" s="28"/>
      <c r="D92" s="28"/>
      <c r="E92" s="28"/>
      <c r="F92" s="28"/>
      <c r="G92" s="28"/>
      <c r="H92" s="28"/>
      <c r="I92" s="28"/>
      <c r="J92" s="28"/>
      <c r="K92" s="28"/>
      <c r="L92" s="28"/>
      <c r="M92" s="28"/>
      <c r="N92" s="28"/>
      <c r="O92" s="28"/>
      <c r="P92" s="28"/>
      <c r="Q92" s="28"/>
      <c r="R92" s="28"/>
      <c r="S92" s="28"/>
      <c r="T92" s="28"/>
      <c r="U92" s="28"/>
      <c r="V92" s="28"/>
      <c r="W92" s="28"/>
    </row>
    <row r="93" spans="1:23" x14ac:dyDescent="0.35">
      <c r="A93" s="28"/>
      <c r="B93" s="28"/>
      <c r="C93" s="28"/>
      <c r="D93" s="28"/>
      <c r="E93" s="28"/>
      <c r="F93" s="28"/>
      <c r="G93" s="28"/>
      <c r="H93" s="28"/>
      <c r="I93" s="28"/>
      <c r="J93" s="28"/>
      <c r="K93" s="28"/>
      <c r="L93" s="28"/>
      <c r="M93" s="28"/>
      <c r="N93" s="28"/>
      <c r="O93" s="28"/>
      <c r="P93" s="28"/>
      <c r="Q93" s="28"/>
      <c r="R93" s="28"/>
      <c r="S93" s="28"/>
      <c r="T93" s="28"/>
      <c r="U93" s="28"/>
      <c r="V93" s="28"/>
      <c r="W93" s="28"/>
    </row>
    <row r="94" spans="1:23" x14ac:dyDescent="0.35">
      <c r="A94" s="28"/>
      <c r="B94" s="28"/>
      <c r="C94" s="28"/>
      <c r="D94" s="28"/>
      <c r="E94" s="28"/>
      <c r="F94" s="28"/>
      <c r="G94" s="28"/>
      <c r="H94" s="28"/>
      <c r="I94" s="28"/>
      <c r="J94" s="28"/>
      <c r="K94" s="28"/>
      <c r="L94" s="28"/>
      <c r="M94" s="28"/>
      <c r="N94" s="28"/>
      <c r="O94" s="28"/>
      <c r="P94" s="28"/>
      <c r="Q94" s="28"/>
      <c r="R94" s="28"/>
      <c r="S94" s="28"/>
      <c r="T94" s="28"/>
      <c r="U94" s="28"/>
      <c r="V94" s="28"/>
      <c r="W94" s="28"/>
    </row>
    <row r="95" spans="1:23" x14ac:dyDescent="0.35">
      <c r="A95" s="28"/>
      <c r="B95" s="28"/>
      <c r="C95" s="28"/>
      <c r="D95" s="28"/>
      <c r="E95" s="28"/>
      <c r="F95" s="28"/>
      <c r="G95" s="28"/>
      <c r="H95" s="28"/>
      <c r="I95" s="28"/>
      <c r="J95" s="28"/>
      <c r="K95" s="28"/>
      <c r="L95" s="28"/>
      <c r="M95" s="28"/>
      <c r="N95" s="28"/>
      <c r="O95" s="28"/>
      <c r="P95" s="28"/>
      <c r="Q95" s="28"/>
      <c r="R95" s="28"/>
      <c r="S95" s="28"/>
      <c r="T95" s="28"/>
      <c r="U95" s="28"/>
      <c r="V95" s="28"/>
      <c r="W95" s="28"/>
    </row>
    <row r="96" spans="1:23" x14ac:dyDescent="0.35">
      <c r="A96" s="28"/>
      <c r="B96" s="28"/>
      <c r="C96" s="28"/>
      <c r="D96" s="28"/>
      <c r="E96" s="28"/>
      <c r="F96" s="28"/>
      <c r="G96" s="28"/>
      <c r="H96" s="28"/>
      <c r="I96" s="28"/>
      <c r="J96" s="28"/>
      <c r="K96" s="28"/>
      <c r="L96" s="28"/>
      <c r="M96" s="28"/>
      <c r="N96" s="28"/>
      <c r="O96" s="28"/>
      <c r="P96" s="28"/>
      <c r="Q96" s="28"/>
      <c r="R96" s="28"/>
      <c r="S96" s="28"/>
      <c r="T96" s="28"/>
      <c r="U96" s="28"/>
      <c r="V96" s="28"/>
      <c r="W96" s="28"/>
    </row>
    <row r="97" spans="1:23" x14ac:dyDescent="0.35">
      <c r="A97" s="28"/>
      <c r="B97" s="28"/>
      <c r="C97" s="28"/>
      <c r="D97" s="28"/>
      <c r="E97" s="28"/>
      <c r="F97" s="28"/>
      <c r="G97" s="28"/>
      <c r="H97" s="28"/>
      <c r="I97" s="28"/>
      <c r="J97" s="28"/>
      <c r="K97" s="28"/>
      <c r="L97" s="28"/>
      <c r="M97" s="28"/>
      <c r="N97" s="28"/>
      <c r="O97" s="28"/>
      <c r="P97" s="28"/>
      <c r="Q97" s="28"/>
      <c r="R97" s="28"/>
      <c r="S97" s="28"/>
      <c r="T97" s="28"/>
      <c r="U97" s="28"/>
      <c r="V97" s="28"/>
      <c r="W97" s="28"/>
    </row>
    <row r="98" spans="1:23" x14ac:dyDescent="0.35">
      <c r="A98" s="28"/>
      <c r="B98" s="28"/>
      <c r="C98" s="28"/>
      <c r="D98" s="28"/>
      <c r="E98" s="28"/>
      <c r="F98" s="28"/>
      <c r="G98" s="28"/>
      <c r="H98" s="28"/>
      <c r="I98" s="28"/>
      <c r="J98" s="28"/>
      <c r="K98" s="28"/>
      <c r="L98" s="28"/>
      <c r="M98" s="28"/>
      <c r="N98" s="28"/>
      <c r="O98" s="28"/>
      <c r="P98" s="28"/>
      <c r="Q98" s="28"/>
      <c r="R98" s="28"/>
      <c r="S98" s="28"/>
      <c r="T98" s="28"/>
      <c r="U98" s="28"/>
      <c r="V98" s="28"/>
      <c r="W98" s="28"/>
    </row>
    <row r="99" spans="1:23" x14ac:dyDescent="0.35">
      <c r="A99" s="28"/>
      <c r="B99" s="28"/>
      <c r="C99" s="28"/>
      <c r="D99" s="28"/>
      <c r="E99" s="28"/>
      <c r="F99" s="28"/>
      <c r="G99" s="28"/>
      <c r="H99" s="28"/>
      <c r="I99" s="28"/>
      <c r="J99" s="28"/>
      <c r="K99" s="28"/>
      <c r="L99" s="28"/>
      <c r="M99" s="28"/>
      <c r="N99" s="28"/>
      <c r="O99" s="28"/>
      <c r="P99" s="28"/>
      <c r="Q99" s="28"/>
      <c r="R99" s="28"/>
      <c r="S99" s="28"/>
      <c r="T99" s="28"/>
      <c r="U99" s="28"/>
      <c r="V99" s="28"/>
      <c r="W99" s="28"/>
    </row>
    <row r="100" spans="1:23" x14ac:dyDescent="0.35">
      <c r="A100" s="28"/>
      <c r="B100" s="28"/>
      <c r="C100" s="28"/>
      <c r="D100" s="28"/>
      <c r="E100" s="28"/>
      <c r="F100" s="28"/>
      <c r="G100" s="28"/>
      <c r="H100" s="28"/>
      <c r="I100" s="28"/>
      <c r="J100" s="28"/>
      <c r="K100" s="28"/>
      <c r="L100" s="28"/>
      <c r="M100" s="28"/>
      <c r="N100" s="28"/>
      <c r="O100" s="28"/>
      <c r="P100" s="28"/>
      <c r="Q100" s="28"/>
      <c r="R100" s="28"/>
      <c r="S100" s="28"/>
      <c r="T100" s="28"/>
      <c r="U100" s="28"/>
      <c r="V100" s="28"/>
      <c r="W100" s="28"/>
    </row>
    <row r="101" spans="1:23" x14ac:dyDescent="0.35">
      <c r="A101" s="28"/>
      <c r="B101" s="28"/>
      <c r="C101" s="28"/>
      <c r="D101" s="28"/>
      <c r="E101" s="28"/>
      <c r="F101" s="28"/>
      <c r="G101" s="28"/>
      <c r="H101" s="28"/>
      <c r="I101" s="28"/>
      <c r="J101" s="28"/>
      <c r="K101" s="28"/>
      <c r="L101" s="28"/>
      <c r="M101" s="28"/>
      <c r="N101" s="28"/>
      <c r="O101" s="28"/>
      <c r="P101" s="28"/>
      <c r="Q101" s="28"/>
      <c r="R101" s="28"/>
      <c r="S101" s="28"/>
      <c r="T101" s="28"/>
      <c r="U101" s="28"/>
      <c r="V101" s="28"/>
      <c r="W101" s="28"/>
    </row>
    <row r="102" spans="1:23" x14ac:dyDescent="0.35">
      <c r="A102" s="28"/>
      <c r="B102" s="28"/>
      <c r="C102" s="28"/>
      <c r="D102" s="28"/>
      <c r="E102" s="28"/>
      <c r="F102" s="28"/>
      <c r="G102" s="28"/>
      <c r="H102" s="28"/>
      <c r="I102" s="28"/>
      <c r="J102" s="28"/>
      <c r="K102" s="28"/>
      <c r="L102" s="28"/>
      <c r="M102" s="28"/>
      <c r="N102" s="28"/>
      <c r="O102" s="28"/>
      <c r="P102" s="28"/>
      <c r="Q102" s="28"/>
      <c r="R102" s="28"/>
      <c r="S102" s="28"/>
      <c r="T102" s="28"/>
      <c r="U102" s="28"/>
      <c r="V102" s="28"/>
      <c r="W102" s="28"/>
    </row>
    <row r="103" spans="1:23" x14ac:dyDescent="0.35">
      <c r="A103" s="28"/>
      <c r="B103" s="28"/>
      <c r="C103" s="28"/>
      <c r="D103" s="28"/>
      <c r="E103" s="28"/>
      <c r="F103" s="28"/>
      <c r="G103" s="28"/>
      <c r="H103" s="28"/>
      <c r="I103" s="28"/>
      <c r="J103" s="28"/>
      <c r="K103" s="28"/>
      <c r="L103" s="28"/>
      <c r="M103" s="28"/>
      <c r="N103" s="28"/>
      <c r="O103" s="28"/>
      <c r="P103" s="28"/>
      <c r="Q103" s="28"/>
      <c r="R103" s="28"/>
      <c r="S103" s="28"/>
      <c r="T103" s="28"/>
      <c r="U103" s="28"/>
      <c r="V103" s="28"/>
      <c r="W103" s="28"/>
    </row>
    <row r="104" spans="1:23" x14ac:dyDescent="0.35">
      <c r="A104" s="28"/>
      <c r="B104" s="28"/>
      <c r="C104" s="28"/>
      <c r="D104" s="28"/>
      <c r="E104" s="28"/>
      <c r="F104" s="28"/>
      <c r="G104" s="28"/>
      <c r="H104" s="28"/>
      <c r="I104" s="28"/>
      <c r="J104" s="28"/>
      <c r="K104" s="28"/>
      <c r="L104" s="28"/>
      <c r="M104" s="28"/>
      <c r="N104" s="28"/>
      <c r="O104" s="28"/>
      <c r="P104" s="28"/>
      <c r="Q104" s="28"/>
      <c r="R104" s="28"/>
      <c r="S104" s="28"/>
      <c r="T104" s="28"/>
      <c r="U104" s="28"/>
      <c r="V104" s="28"/>
      <c r="W104" s="28"/>
    </row>
    <row r="105" spans="1:23" x14ac:dyDescent="0.35">
      <c r="A105" s="28"/>
      <c r="B105" s="28"/>
      <c r="C105" s="28"/>
      <c r="D105" s="28"/>
      <c r="E105" s="28"/>
      <c r="F105" s="28"/>
      <c r="G105" s="28"/>
      <c r="H105" s="28"/>
      <c r="I105" s="28"/>
      <c r="J105" s="28"/>
      <c r="K105" s="28"/>
      <c r="L105" s="28"/>
      <c r="M105" s="28"/>
      <c r="N105" s="28"/>
      <c r="O105" s="28"/>
      <c r="P105" s="28"/>
      <c r="Q105" s="28"/>
      <c r="R105" s="28"/>
      <c r="S105" s="28"/>
      <c r="T105" s="28"/>
      <c r="U105" s="28"/>
      <c r="V105" s="28"/>
      <c r="W105" s="28"/>
    </row>
    <row r="106" spans="1:23" x14ac:dyDescent="0.35">
      <c r="A106" s="28"/>
      <c r="B106" s="28"/>
      <c r="C106" s="28"/>
      <c r="D106" s="28"/>
      <c r="E106" s="28"/>
      <c r="F106" s="28"/>
      <c r="G106" s="28"/>
      <c r="H106" s="28"/>
      <c r="I106" s="28"/>
      <c r="J106" s="28"/>
      <c r="K106" s="28"/>
      <c r="L106" s="28"/>
      <c r="M106" s="28"/>
      <c r="N106" s="28"/>
      <c r="O106" s="28"/>
      <c r="P106" s="28"/>
      <c r="Q106" s="28"/>
      <c r="R106" s="28"/>
      <c r="S106" s="28"/>
      <c r="T106" s="28"/>
      <c r="U106" s="28"/>
      <c r="V106" s="28"/>
      <c r="W106" s="28"/>
    </row>
    <row r="107" spans="1:23" x14ac:dyDescent="0.35">
      <c r="A107" s="28"/>
      <c r="B107" s="28"/>
      <c r="C107" s="28"/>
      <c r="D107" s="28"/>
      <c r="E107" s="28"/>
      <c r="F107" s="28"/>
      <c r="G107" s="28"/>
      <c r="H107" s="28"/>
      <c r="I107" s="28"/>
      <c r="J107" s="28"/>
      <c r="K107" s="28"/>
      <c r="L107" s="28"/>
      <c r="M107" s="28"/>
      <c r="N107" s="28"/>
      <c r="O107" s="28"/>
      <c r="P107" s="28"/>
      <c r="Q107" s="28"/>
      <c r="R107" s="28"/>
      <c r="S107" s="28"/>
      <c r="T107" s="28"/>
      <c r="U107" s="28"/>
      <c r="V107" s="28"/>
      <c r="W107" s="28"/>
    </row>
    <row r="108" spans="1:23" x14ac:dyDescent="0.35">
      <c r="A108" s="28"/>
      <c r="B108" s="28"/>
      <c r="C108" s="28"/>
      <c r="D108" s="28"/>
      <c r="E108" s="28"/>
      <c r="F108" s="28"/>
      <c r="G108" s="28"/>
      <c r="H108" s="28"/>
      <c r="I108" s="28"/>
      <c r="J108" s="28"/>
      <c r="K108" s="28"/>
      <c r="L108" s="28"/>
      <c r="M108" s="28"/>
      <c r="N108" s="28"/>
      <c r="O108" s="28"/>
      <c r="P108" s="28"/>
      <c r="Q108" s="28"/>
      <c r="R108" s="28"/>
      <c r="S108" s="28"/>
      <c r="T108" s="28"/>
      <c r="U108" s="28"/>
      <c r="V108" s="28"/>
      <c r="W108" s="28"/>
    </row>
    <row r="109" spans="1:23" x14ac:dyDescent="0.35">
      <c r="A109" s="28"/>
      <c r="B109" s="28"/>
      <c r="C109" s="28"/>
      <c r="D109" s="28"/>
      <c r="E109" s="28"/>
      <c r="F109" s="28"/>
      <c r="G109" s="28"/>
      <c r="H109" s="28"/>
      <c r="I109" s="28"/>
      <c r="J109" s="28"/>
      <c r="K109" s="28"/>
      <c r="L109" s="28"/>
      <c r="M109" s="28"/>
      <c r="N109" s="28"/>
      <c r="O109" s="28"/>
      <c r="P109" s="28"/>
      <c r="Q109" s="28"/>
      <c r="R109" s="28"/>
      <c r="S109" s="28"/>
      <c r="T109" s="28"/>
      <c r="U109" s="28"/>
      <c r="V109" s="28"/>
      <c r="W109" s="28"/>
    </row>
    <row r="110" spans="1:23" x14ac:dyDescent="0.35">
      <c r="A110" s="28"/>
      <c r="B110" s="28"/>
      <c r="C110" s="28"/>
      <c r="D110" s="28"/>
      <c r="E110" s="28"/>
      <c r="F110" s="28"/>
      <c r="G110" s="28"/>
      <c r="H110" s="28"/>
      <c r="I110" s="28"/>
      <c r="J110" s="28"/>
      <c r="K110" s="28"/>
      <c r="L110" s="28"/>
      <c r="M110" s="28"/>
      <c r="N110" s="28"/>
      <c r="O110" s="28"/>
      <c r="P110" s="28"/>
      <c r="Q110" s="28"/>
      <c r="R110" s="28"/>
      <c r="S110" s="28"/>
      <c r="T110" s="28"/>
      <c r="U110" s="28"/>
      <c r="V110" s="28"/>
      <c r="W110" s="28"/>
    </row>
    <row r="111" spans="1:23" x14ac:dyDescent="0.35">
      <c r="A111" s="28"/>
      <c r="B111" s="28"/>
      <c r="C111" s="28"/>
      <c r="D111" s="28"/>
      <c r="E111" s="28"/>
      <c r="F111" s="28"/>
      <c r="G111" s="28"/>
      <c r="H111" s="28"/>
      <c r="I111" s="28"/>
      <c r="J111" s="28"/>
      <c r="K111" s="28"/>
      <c r="L111" s="28"/>
      <c r="M111" s="28"/>
      <c r="N111" s="28"/>
      <c r="O111" s="28"/>
      <c r="P111" s="28"/>
      <c r="Q111" s="28"/>
      <c r="R111" s="28"/>
      <c r="S111" s="28"/>
      <c r="T111" s="28"/>
      <c r="U111" s="28"/>
      <c r="V111" s="28"/>
      <c r="W111" s="28"/>
    </row>
    <row r="112" spans="1:23" x14ac:dyDescent="0.35">
      <c r="A112" s="28"/>
      <c r="B112" s="28"/>
      <c r="C112" s="28"/>
      <c r="D112" s="28"/>
      <c r="E112" s="28"/>
      <c r="F112" s="28"/>
      <c r="G112" s="28"/>
      <c r="H112" s="28"/>
      <c r="I112" s="28"/>
      <c r="J112" s="28"/>
      <c r="K112" s="28"/>
      <c r="L112" s="28"/>
      <c r="M112" s="28"/>
      <c r="N112" s="28"/>
      <c r="O112" s="28"/>
      <c r="P112" s="28"/>
      <c r="Q112" s="28"/>
      <c r="R112" s="28"/>
      <c r="S112" s="28"/>
      <c r="T112" s="28"/>
      <c r="U112" s="28"/>
      <c r="V112" s="28"/>
      <c r="W112" s="28"/>
    </row>
    <row r="113" spans="1:23" x14ac:dyDescent="0.35">
      <c r="A113" s="28"/>
      <c r="B113" s="28"/>
      <c r="C113" s="28"/>
      <c r="D113" s="28"/>
      <c r="E113" s="28"/>
      <c r="F113" s="28"/>
      <c r="G113" s="28"/>
      <c r="H113" s="28"/>
      <c r="I113" s="28"/>
      <c r="J113" s="28"/>
      <c r="K113" s="28"/>
      <c r="L113" s="28"/>
      <c r="M113" s="28"/>
      <c r="N113" s="28"/>
      <c r="O113" s="28"/>
      <c r="P113" s="28"/>
      <c r="Q113" s="28"/>
      <c r="R113" s="28"/>
      <c r="S113" s="28"/>
      <c r="T113" s="28"/>
      <c r="U113" s="28"/>
      <c r="V113" s="28"/>
      <c r="W113" s="28"/>
    </row>
    <row r="114" spans="1:23" x14ac:dyDescent="0.35">
      <c r="A114" s="28"/>
      <c r="B114" s="28"/>
      <c r="C114" s="28"/>
      <c r="D114" s="28"/>
      <c r="E114" s="28"/>
      <c r="F114" s="28"/>
      <c r="G114" s="28"/>
      <c r="H114" s="28"/>
      <c r="I114" s="28"/>
      <c r="J114" s="28"/>
      <c r="K114" s="28"/>
      <c r="L114" s="28"/>
      <c r="M114" s="28"/>
      <c r="N114" s="28"/>
      <c r="O114" s="28"/>
      <c r="P114" s="28"/>
      <c r="Q114" s="28"/>
      <c r="R114" s="28"/>
      <c r="S114" s="28"/>
      <c r="T114" s="28"/>
      <c r="U114" s="28"/>
      <c r="V114" s="28"/>
      <c r="W114" s="28"/>
    </row>
    <row r="115" spans="1:23" x14ac:dyDescent="0.35">
      <c r="A115" s="28"/>
      <c r="B115" s="28"/>
      <c r="C115" s="28"/>
      <c r="D115" s="28"/>
      <c r="E115" s="28"/>
      <c r="F115" s="28"/>
      <c r="G115" s="28"/>
      <c r="H115" s="28"/>
      <c r="I115" s="28"/>
      <c r="J115" s="28"/>
      <c r="K115" s="28"/>
      <c r="L115" s="28"/>
      <c r="M115" s="28"/>
      <c r="N115" s="28"/>
      <c r="O115" s="28"/>
      <c r="P115" s="28"/>
      <c r="Q115" s="28"/>
      <c r="R115" s="28"/>
      <c r="S115" s="28"/>
      <c r="T115" s="28"/>
      <c r="U115" s="28"/>
      <c r="V115" s="28"/>
      <c r="W115" s="28"/>
    </row>
    <row r="116" spans="1:23" x14ac:dyDescent="0.35">
      <c r="A116" s="28"/>
      <c r="B116" s="28"/>
      <c r="C116" s="28"/>
      <c r="D116" s="28"/>
      <c r="E116" s="28"/>
      <c r="F116" s="28"/>
      <c r="G116" s="28"/>
      <c r="H116" s="28"/>
      <c r="I116" s="28"/>
      <c r="J116" s="28"/>
      <c r="K116" s="28"/>
      <c r="L116" s="28"/>
      <c r="M116" s="28"/>
      <c r="N116" s="28"/>
      <c r="O116" s="28"/>
      <c r="P116" s="28"/>
      <c r="Q116" s="28"/>
      <c r="R116" s="28"/>
      <c r="S116" s="28"/>
      <c r="T116" s="28"/>
      <c r="U116" s="28"/>
      <c r="V116" s="28"/>
      <c r="W116" s="28"/>
    </row>
    <row r="117" spans="1:23" x14ac:dyDescent="0.35">
      <c r="A117" s="28"/>
      <c r="B117" s="28"/>
      <c r="C117" s="28"/>
      <c r="D117" s="28"/>
      <c r="E117" s="28"/>
      <c r="F117" s="28"/>
      <c r="G117" s="28"/>
      <c r="H117" s="28"/>
      <c r="I117" s="28"/>
      <c r="J117" s="28"/>
      <c r="K117" s="28"/>
      <c r="L117" s="28"/>
      <c r="M117" s="28"/>
      <c r="N117" s="28"/>
      <c r="O117" s="28"/>
      <c r="P117" s="28"/>
      <c r="Q117" s="28"/>
      <c r="R117" s="28"/>
      <c r="S117" s="28"/>
      <c r="T117" s="28"/>
      <c r="U117" s="28"/>
      <c r="V117" s="28"/>
      <c r="W117" s="28"/>
    </row>
    <row r="118" spans="1:23" x14ac:dyDescent="0.35">
      <c r="A118" s="28"/>
      <c r="B118" s="28"/>
      <c r="C118" s="28"/>
      <c r="D118" s="28"/>
      <c r="E118" s="28"/>
      <c r="F118" s="28"/>
      <c r="G118" s="28"/>
      <c r="H118" s="28"/>
      <c r="I118" s="28"/>
      <c r="J118" s="28"/>
      <c r="K118" s="28"/>
      <c r="L118" s="28"/>
      <c r="M118" s="28"/>
      <c r="N118" s="28"/>
      <c r="O118" s="28"/>
      <c r="P118" s="28"/>
      <c r="Q118" s="28"/>
      <c r="R118" s="28"/>
      <c r="S118" s="28"/>
      <c r="T118" s="28"/>
      <c r="U118" s="28"/>
      <c r="V118" s="28"/>
      <c r="W118" s="28"/>
    </row>
    <row r="119" spans="1:23" x14ac:dyDescent="0.35">
      <c r="A119" s="28"/>
      <c r="B119" s="28"/>
      <c r="C119" s="28"/>
      <c r="D119" s="28"/>
      <c r="E119" s="28"/>
      <c r="F119" s="28"/>
      <c r="G119" s="28"/>
      <c r="H119" s="28"/>
      <c r="I119" s="28"/>
      <c r="J119" s="28"/>
      <c r="K119" s="28"/>
      <c r="L119" s="28"/>
      <c r="M119" s="28"/>
      <c r="N119" s="28"/>
      <c r="O119" s="28"/>
      <c r="P119" s="28"/>
      <c r="Q119" s="28"/>
      <c r="R119" s="28"/>
      <c r="S119" s="28"/>
      <c r="T119" s="28"/>
      <c r="U119" s="28"/>
      <c r="V119" s="28"/>
      <c r="W119" s="28"/>
    </row>
    <row r="120" spans="1:23" x14ac:dyDescent="0.35">
      <c r="A120" s="28"/>
      <c r="B120" s="28"/>
      <c r="C120" s="28"/>
      <c r="D120" s="28"/>
      <c r="E120" s="28"/>
      <c r="F120" s="28"/>
      <c r="G120" s="28"/>
      <c r="H120" s="28"/>
      <c r="I120" s="28"/>
      <c r="J120" s="28"/>
      <c r="K120" s="28"/>
      <c r="L120" s="28"/>
      <c r="M120" s="28"/>
      <c r="N120" s="28"/>
      <c r="O120" s="28"/>
      <c r="P120" s="28"/>
      <c r="Q120" s="28"/>
      <c r="R120" s="28"/>
      <c r="S120" s="28"/>
      <c r="T120" s="28"/>
      <c r="U120" s="28"/>
      <c r="V120" s="28"/>
      <c r="W120" s="28"/>
    </row>
    <row r="121" spans="1:23" x14ac:dyDescent="0.35">
      <c r="A121" s="28"/>
      <c r="B121" s="28"/>
      <c r="C121" s="28"/>
      <c r="D121" s="28"/>
      <c r="E121" s="28"/>
      <c r="F121" s="28"/>
      <c r="G121" s="28"/>
      <c r="H121" s="28"/>
      <c r="I121" s="28"/>
      <c r="J121" s="28"/>
      <c r="K121" s="28"/>
      <c r="L121" s="28"/>
      <c r="M121" s="28"/>
      <c r="N121" s="28"/>
      <c r="O121" s="28"/>
      <c r="P121" s="28"/>
      <c r="Q121" s="28"/>
      <c r="R121" s="28"/>
      <c r="S121" s="28"/>
      <c r="T121" s="28"/>
      <c r="U121" s="28"/>
      <c r="V121" s="28"/>
      <c r="W121" s="28"/>
    </row>
    <row r="122" spans="1:23" x14ac:dyDescent="0.35">
      <c r="A122" s="28"/>
      <c r="B122" s="28"/>
      <c r="C122" s="28"/>
      <c r="D122" s="28"/>
      <c r="E122" s="28"/>
      <c r="F122" s="28"/>
      <c r="G122" s="28"/>
      <c r="H122" s="28"/>
      <c r="I122" s="28"/>
      <c r="J122" s="28"/>
      <c r="K122" s="28"/>
      <c r="L122" s="28"/>
      <c r="M122" s="28"/>
      <c r="N122" s="28"/>
      <c r="O122" s="28"/>
      <c r="P122" s="28"/>
      <c r="Q122" s="28"/>
      <c r="R122" s="28"/>
      <c r="S122" s="28"/>
      <c r="T122" s="28"/>
      <c r="U122" s="28"/>
      <c r="V122" s="28"/>
      <c r="W122" s="28"/>
    </row>
    <row r="123" spans="1:23" x14ac:dyDescent="0.35">
      <c r="A123" s="28"/>
      <c r="B123" s="28"/>
      <c r="C123" s="28"/>
      <c r="D123" s="28"/>
      <c r="E123" s="28"/>
      <c r="F123" s="28"/>
      <c r="G123" s="28"/>
      <c r="H123" s="28"/>
      <c r="I123" s="28"/>
      <c r="J123" s="28"/>
      <c r="K123" s="28"/>
      <c r="L123" s="28"/>
      <c r="M123" s="28"/>
      <c r="N123" s="28"/>
      <c r="O123" s="28"/>
      <c r="P123" s="28"/>
      <c r="Q123" s="28"/>
      <c r="R123" s="28"/>
      <c r="S123" s="28"/>
      <c r="T123" s="28"/>
      <c r="U123" s="28"/>
      <c r="V123" s="28"/>
      <c r="W123" s="28"/>
    </row>
    <row r="124" spans="1:23" x14ac:dyDescent="0.35">
      <c r="A124" s="28"/>
      <c r="B124" s="28"/>
      <c r="C124" s="28"/>
      <c r="D124" s="28"/>
      <c r="E124" s="28"/>
      <c r="F124" s="28"/>
      <c r="G124" s="28"/>
      <c r="H124" s="28"/>
      <c r="I124" s="28"/>
      <c r="J124" s="28"/>
      <c r="K124" s="28"/>
      <c r="L124" s="28"/>
      <c r="M124" s="28"/>
      <c r="N124" s="28"/>
      <c r="O124" s="28"/>
      <c r="P124" s="28"/>
      <c r="Q124" s="28"/>
      <c r="R124" s="28"/>
      <c r="S124" s="28"/>
      <c r="T124" s="28"/>
      <c r="U124" s="28"/>
      <c r="V124" s="28"/>
      <c r="W124" s="28"/>
    </row>
    <row r="125" spans="1:23" x14ac:dyDescent="0.35">
      <c r="A125" s="28"/>
      <c r="B125" s="28"/>
      <c r="C125" s="28"/>
      <c r="D125" s="28"/>
      <c r="E125" s="28"/>
      <c r="F125" s="28"/>
      <c r="G125" s="28"/>
      <c r="H125" s="28"/>
      <c r="I125" s="28"/>
      <c r="J125" s="28"/>
      <c r="K125" s="28"/>
      <c r="L125" s="28"/>
      <c r="M125" s="28"/>
      <c r="N125" s="28"/>
      <c r="O125" s="28"/>
      <c r="P125" s="28"/>
      <c r="Q125" s="28"/>
      <c r="R125" s="28"/>
      <c r="S125" s="28"/>
      <c r="T125" s="28"/>
      <c r="U125" s="28"/>
      <c r="V125" s="28"/>
      <c r="W125" s="28"/>
    </row>
    <row r="126" spans="1:23" x14ac:dyDescent="0.35">
      <c r="A126" s="28"/>
      <c r="B126" s="28"/>
      <c r="C126" s="28"/>
      <c r="D126" s="28"/>
      <c r="E126" s="28"/>
      <c r="F126" s="28"/>
      <c r="G126" s="28"/>
      <c r="H126" s="28"/>
      <c r="I126" s="28"/>
      <c r="J126" s="28"/>
      <c r="K126" s="28"/>
      <c r="L126" s="28"/>
      <c r="M126" s="28"/>
      <c r="N126" s="28"/>
      <c r="O126" s="28"/>
      <c r="P126" s="28"/>
      <c r="Q126" s="28"/>
      <c r="R126" s="28"/>
      <c r="S126" s="28"/>
      <c r="T126" s="28"/>
      <c r="U126" s="28"/>
      <c r="V126" s="28"/>
      <c r="W126" s="28"/>
    </row>
    <row r="127" spans="1:23" x14ac:dyDescent="0.35">
      <c r="A127" s="28"/>
      <c r="B127" s="28"/>
      <c r="C127" s="28"/>
      <c r="D127" s="28"/>
      <c r="E127" s="28"/>
      <c r="F127" s="28"/>
      <c r="G127" s="28"/>
      <c r="H127" s="28"/>
      <c r="I127" s="28"/>
      <c r="J127" s="28"/>
      <c r="K127" s="28"/>
      <c r="L127" s="28"/>
      <c r="M127" s="28"/>
      <c r="N127" s="28"/>
      <c r="O127" s="28"/>
      <c r="P127" s="28"/>
      <c r="Q127" s="28"/>
      <c r="R127" s="28"/>
      <c r="S127" s="28"/>
      <c r="T127" s="28"/>
      <c r="U127" s="28"/>
      <c r="V127" s="28"/>
      <c r="W127" s="28"/>
    </row>
    <row r="128" spans="1:23" x14ac:dyDescent="0.35">
      <c r="A128" s="28"/>
      <c r="B128" s="28"/>
      <c r="C128" s="28"/>
      <c r="D128" s="28"/>
      <c r="E128" s="28"/>
      <c r="F128" s="28"/>
      <c r="G128" s="28"/>
      <c r="H128" s="28"/>
      <c r="I128" s="28"/>
      <c r="J128" s="28"/>
      <c r="K128" s="28"/>
      <c r="L128" s="28"/>
      <c r="M128" s="28"/>
      <c r="N128" s="28"/>
      <c r="O128" s="28"/>
      <c r="P128" s="28"/>
      <c r="Q128" s="28"/>
      <c r="R128" s="28"/>
      <c r="S128" s="28"/>
      <c r="T128" s="28"/>
      <c r="U128" s="28"/>
      <c r="V128" s="28"/>
      <c r="W128" s="28"/>
    </row>
    <row r="129" spans="1:23" x14ac:dyDescent="0.35">
      <c r="A129" s="28"/>
      <c r="B129" s="28"/>
      <c r="C129" s="28"/>
      <c r="D129" s="28"/>
      <c r="E129" s="28"/>
      <c r="F129" s="28"/>
      <c r="G129" s="28"/>
      <c r="H129" s="28"/>
      <c r="I129" s="28"/>
      <c r="J129" s="28"/>
      <c r="K129" s="28"/>
      <c r="L129" s="28"/>
      <c r="M129" s="28"/>
      <c r="N129" s="28"/>
      <c r="O129" s="28"/>
      <c r="P129" s="28"/>
      <c r="Q129" s="28"/>
      <c r="R129" s="28"/>
      <c r="S129" s="28"/>
      <c r="T129" s="28"/>
      <c r="U129" s="28"/>
      <c r="V129" s="28"/>
      <c r="W129" s="28"/>
    </row>
    <row r="130" spans="1:23" x14ac:dyDescent="0.35">
      <c r="A130" s="28"/>
      <c r="B130" s="28"/>
      <c r="C130" s="28"/>
      <c r="D130" s="28"/>
      <c r="E130" s="28"/>
      <c r="F130" s="28"/>
      <c r="G130" s="28"/>
      <c r="H130" s="28"/>
      <c r="I130" s="28"/>
      <c r="J130" s="28"/>
      <c r="K130" s="28"/>
      <c r="L130" s="28"/>
      <c r="M130" s="28"/>
      <c r="N130" s="28"/>
      <c r="O130" s="28"/>
      <c r="P130" s="28"/>
      <c r="Q130" s="28"/>
      <c r="R130" s="28"/>
      <c r="S130" s="28"/>
      <c r="T130" s="28"/>
      <c r="U130" s="28"/>
      <c r="V130" s="28"/>
      <c r="W130" s="28"/>
    </row>
    <row r="131" spans="1:23" x14ac:dyDescent="0.35">
      <c r="A131" s="28"/>
      <c r="B131" s="28"/>
      <c r="C131" s="28"/>
      <c r="D131" s="28"/>
      <c r="E131" s="28"/>
      <c r="F131" s="28"/>
      <c r="G131" s="28"/>
      <c r="H131" s="28"/>
      <c r="I131" s="28"/>
      <c r="J131" s="28"/>
      <c r="K131" s="28"/>
      <c r="L131" s="28"/>
      <c r="M131" s="28"/>
      <c r="N131" s="28"/>
      <c r="O131" s="28"/>
      <c r="P131" s="28"/>
      <c r="Q131" s="28"/>
      <c r="R131" s="28"/>
      <c r="S131" s="28"/>
      <c r="T131" s="28"/>
      <c r="U131" s="28"/>
      <c r="V131" s="28"/>
      <c r="W131" s="28"/>
    </row>
    <row r="132" spans="1:23" x14ac:dyDescent="0.35">
      <c r="A132" s="28"/>
      <c r="B132" s="28"/>
      <c r="C132" s="28"/>
      <c r="D132" s="28"/>
      <c r="E132" s="28"/>
      <c r="F132" s="28"/>
      <c r="G132" s="28"/>
      <c r="H132" s="28"/>
      <c r="I132" s="28"/>
      <c r="J132" s="28"/>
      <c r="K132" s="28"/>
      <c r="L132" s="28"/>
      <c r="M132" s="28"/>
      <c r="N132" s="28"/>
      <c r="O132" s="28"/>
      <c r="P132" s="28"/>
      <c r="Q132" s="28"/>
      <c r="R132" s="28"/>
      <c r="S132" s="28"/>
      <c r="T132" s="28"/>
      <c r="U132" s="28"/>
      <c r="V132" s="28"/>
      <c r="W132" s="28"/>
    </row>
    <row r="133" spans="1:23" x14ac:dyDescent="0.35">
      <c r="A133" s="28"/>
      <c r="B133" s="28"/>
      <c r="C133" s="28"/>
      <c r="D133" s="28"/>
      <c r="E133" s="28"/>
      <c r="F133" s="28"/>
      <c r="G133" s="28"/>
      <c r="H133" s="28"/>
      <c r="I133" s="28"/>
      <c r="J133" s="28"/>
      <c r="K133" s="28"/>
      <c r="L133" s="28"/>
      <c r="M133" s="28"/>
      <c r="N133" s="28"/>
      <c r="O133" s="28"/>
      <c r="P133" s="28"/>
      <c r="Q133" s="28"/>
      <c r="R133" s="28"/>
      <c r="S133" s="28"/>
      <c r="T133" s="28"/>
      <c r="U133" s="28"/>
      <c r="V133" s="28"/>
      <c r="W133" s="28"/>
    </row>
    <row r="134" spans="1:23" x14ac:dyDescent="0.35">
      <c r="A134" s="28"/>
      <c r="B134" s="28"/>
      <c r="C134" s="28"/>
      <c r="D134" s="28"/>
      <c r="E134" s="28"/>
      <c r="F134" s="28"/>
      <c r="G134" s="28"/>
      <c r="H134" s="28"/>
      <c r="I134" s="28"/>
      <c r="J134" s="28"/>
      <c r="K134" s="28"/>
      <c r="L134" s="28"/>
      <c r="M134" s="28"/>
      <c r="N134" s="28"/>
      <c r="O134" s="28"/>
      <c r="P134" s="28"/>
      <c r="Q134" s="28"/>
      <c r="R134" s="28"/>
      <c r="S134" s="28"/>
      <c r="T134" s="28"/>
      <c r="U134" s="28"/>
      <c r="V134" s="28"/>
      <c r="W134" s="28"/>
    </row>
    <row r="135" spans="1:23" x14ac:dyDescent="0.35">
      <c r="A135" s="28"/>
      <c r="B135" s="28"/>
      <c r="C135" s="28"/>
      <c r="D135" s="28"/>
      <c r="E135" s="28"/>
      <c r="F135" s="28"/>
      <c r="G135" s="28"/>
      <c r="H135" s="28"/>
      <c r="I135" s="28"/>
      <c r="J135" s="28"/>
      <c r="K135" s="28"/>
      <c r="L135" s="28"/>
      <c r="M135" s="28"/>
      <c r="N135" s="28"/>
      <c r="O135" s="28"/>
      <c r="P135" s="28"/>
      <c r="Q135" s="28"/>
      <c r="R135" s="28"/>
      <c r="S135" s="28"/>
      <c r="T135" s="28"/>
      <c r="U135" s="28"/>
      <c r="V135" s="28"/>
      <c r="W135" s="28"/>
    </row>
    <row r="136" spans="1:23" x14ac:dyDescent="0.35">
      <c r="A136" s="28"/>
      <c r="B136" s="28"/>
      <c r="C136" s="28"/>
      <c r="D136" s="28"/>
      <c r="E136" s="28"/>
      <c r="F136" s="28"/>
      <c r="G136" s="28"/>
      <c r="H136" s="28"/>
      <c r="I136" s="28"/>
      <c r="J136" s="28"/>
      <c r="K136" s="28"/>
      <c r="L136" s="28"/>
      <c r="M136" s="28"/>
      <c r="N136" s="28"/>
      <c r="O136" s="28"/>
      <c r="P136" s="28"/>
      <c r="Q136" s="28"/>
      <c r="R136" s="28"/>
      <c r="S136" s="28"/>
      <c r="T136" s="28"/>
      <c r="U136" s="28"/>
      <c r="V136" s="28"/>
      <c r="W136" s="28"/>
    </row>
    <row r="137" spans="1:23" x14ac:dyDescent="0.35">
      <c r="A137" s="28"/>
      <c r="B137" s="28"/>
      <c r="C137" s="28"/>
      <c r="D137" s="28"/>
      <c r="E137" s="28"/>
      <c r="F137" s="28"/>
      <c r="G137" s="28"/>
      <c r="H137" s="28"/>
      <c r="I137" s="28"/>
      <c r="J137" s="28"/>
      <c r="K137" s="28"/>
      <c r="L137" s="28"/>
      <c r="M137" s="28"/>
      <c r="N137" s="28"/>
      <c r="O137" s="28"/>
      <c r="P137" s="28"/>
      <c r="Q137" s="28"/>
      <c r="R137" s="28"/>
      <c r="S137" s="28"/>
      <c r="T137" s="28"/>
      <c r="U137" s="28"/>
      <c r="V137" s="28"/>
      <c r="W137" s="28"/>
    </row>
    <row r="138" spans="1:23" x14ac:dyDescent="0.35">
      <c r="A138" s="28"/>
      <c r="B138" s="28"/>
      <c r="C138" s="28"/>
      <c r="D138" s="28"/>
      <c r="E138" s="28"/>
      <c r="F138" s="28"/>
      <c r="G138" s="28"/>
      <c r="H138" s="28"/>
      <c r="I138" s="28"/>
      <c r="J138" s="28"/>
      <c r="K138" s="28"/>
      <c r="L138" s="28"/>
      <c r="M138" s="28"/>
      <c r="N138" s="28"/>
      <c r="O138" s="28"/>
      <c r="P138" s="28"/>
      <c r="Q138" s="28"/>
      <c r="R138" s="28"/>
      <c r="S138" s="28"/>
      <c r="T138" s="28"/>
      <c r="U138" s="28"/>
      <c r="V138" s="28"/>
      <c r="W138" s="28"/>
    </row>
    <row r="139" spans="1:23" x14ac:dyDescent="0.35">
      <c r="A139" s="28"/>
      <c r="B139" s="28"/>
      <c r="C139" s="28"/>
      <c r="D139" s="28"/>
      <c r="E139" s="28"/>
      <c r="F139" s="28"/>
      <c r="G139" s="28"/>
      <c r="H139" s="28"/>
      <c r="I139" s="28"/>
      <c r="J139" s="28"/>
      <c r="K139" s="28"/>
      <c r="L139" s="28"/>
      <c r="M139" s="28"/>
      <c r="N139" s="28"/>
      <c r="O139" s="28"/>
      <c r="P139" s="28"/>
      <c r="Q139" s="28"/>
      <c r="R139" s="28"/>
      <c r="S139" s="28"/>
      <c r="T139" s="28"/>
      <c r="U139" s="28"/>
      <c r="V139" s="28"/>
      <c r="W139" s="28"/>
    </row>
    <row r="140" spans="1:23" x14ac:dyDescent="0.35">
      <c r="A140" s="28"/>
      <c r="B140" s="28"/>
      <c r="C140" s="28"/>
      <c r="D140" s="28"/>
      <c r="E140" s="28"/>
      <c r="F140" s="28"/>
      <c r="G140" s="28"/>
      <c r="H140" s="28"/>
      <c r="I140" s="28"/>
      <c r="J140" s="28"/>
      <c r="K140" s="28"/>
      <c r="L140" s="28"/>
      <c r="M140" s="28"/>
      <c r="N140" s="28"/>
      <c r="O140" s="28"/>
      <c r="P140" s="28"/>
      <c r="Q140" s="28"/>
      <c r="R140" s="28"/>
      <c r="S140" s="28"/>
      <c r="T140" s="28"/>
      <c r="U140" s="28"/>
      <c r="V140" s="28"/>
      <c r="W140" s="28"/>
    </row>
    <row r="141" spans="1:23" x14ac:dyDescent="0.35">
      <c r="A141" s="28"/>
      <c r="B141" s="28"/>
      <c r="C141" s="28"/>
      <c r="D141" s="28"/>
      <c r="E141" s="28"/>
      <c r="F141" s="28"/>
      <c r="G141" s="28"/>
      <c r="H141" s="28"/>
      <c r="I141" s="28"/>
      <c r="J141" s="28"/>
      <c r="K141" s="28"/>
      <c r="L141" s="28"/>
      <c r="M141" s="28"/>
      <c r="N141" s="28"/>
      <c r="O141" s="28"/>
      <c r="P141" s="28"/>
      <c r="Q141" s="28"/>
      <c r="R141" s="28"/>
      <c r="S141" s="28"/>
      <c r="T141" s="28"/>
      <c r="U141" s="28"/>
      <c r="V141" s="28"/>
      <c r="W141" s="28"/>
    </row>
    <row r="142" spans="1:23" x14ac:dyDescent="0.35">
      <c r="A142" s="28"/>
      <c r="B142" s="28"/>
      <c r="C142" s="28"/>
      <c r="D142" s="28"/>
      <c r="E142" s="28"/>
      <c r="F142" s="28"/>
      <c r="G142" s="28"/>
      <c r="H142" s="28"/>
      <c r="I142" s="28"/>
      <c r="J142" s="28"/>
      <c r="K142" s="28"/>
      <c r="L142" s="28"/>
      <c r="M142" s="28"/>
      <c r="N142" s="28"/>
      <c r="O142" s="28"/>
      <c r="P142" s="28"/>
      <c r="Q142" s="28"/>
      <c r="R142" s="28"/>
      <c r="S142" s="28"/>
      <c r="T142" s="28"/>
      <c r="U142" s="28"/>
      <c r="V142" s="28"/>
      <c r="W142" s="28"/>
    </row>
    <row r="143" spans="1:23" x14ac:dyDescent="0.35">
      <c r="A143" s="28"/>
      <c r="B143" s="28"/>
      <c r="C143" s="28"/>
      <c r="D143" s="28"/>
      <c r="E143" s="28"/>
      <c r="F143" s="28"/>
      <c r="G143" s="28"/>
      <c r="H143" s="28"/>
      <c r="I143" s="28"/>
      <c r="J143" s="28"/>
      <c r="K143" s="28"/>
      <c r="L143" s="28"/>
      <c r="M143" s="28"/>
      <c r="N143" s="28"/>
      <c r="O143" s="28"/>
      <c r="P143" s="28"/>
      <c r="Q143" s="28"/>
      <c r="R143" s="28"/>
      <c r="S143" s="28"/>
      <c r="T143" s="28"/>
      <c r="U143" s="28"/>
      <c r="V143" s="28"/>
      <c r="W143" s="28"/>
    </row>
    <row r="144" spans="1:23" x14ac:dyDescent="0.35">
      <c r="A144" s="28"/>
      <c r="B144" s="28"/>
      <c r="C144" s="28"/>
      <c r="D144" s="28"/>
      <c r="E144" s="28"/>
      <c r="F144" s="28"/>
      <c r="G144" s="28"/>
      <c r="H144" s="28"/>
      <c r="I144" s="28"/>
      <c r="J144" s="28"/>
      <c r="K144" s="28"/>
      <c r="L144" s="28"/>
      <c r="M144" s="28"/>
      <c r="N144" s="28"/>
      <c r="O144" s="28"/>
      <c r="P144" s="28"/>
      <c r="Q144" s="28"/>
      <c r="R144" s="28"/>
      <c r="S144" s="28"/>
      <c r="T144" s="28"/>
      <c r="U144" s="28"/>
      <c r="V144" s="28"/>
      <c r="W144" s="28"/>
    </row>
    <row r="145" spans="1:23" x14ac:dyDescent="0.35">
      <c r="A145" s="28"/>
      <c r="B145" s="28"/>
      <c r="C145" s="28"/>
      <c r="D145" s="28"/>
      <c r="E145" s="28"/>
      <c r="F145" s="28"/>
      <c r="G145" s="28"/>
      <c r="H145" s="28"/>
      <c r="I145" s="28"/>
      <c r="J145" s="28"/>
      <c r="K145" s="28"/>
      <c r="L145" s="28"/>
      <c r="M145" s="28"/>
      <c r="N145" s="28"/>
      <c r="O145" s="28"/>
      <c r="P145" s="28"/>
      <c r="Q145" s="28"/>
      <c r="R145" s="28"/>
      <c r="S145" s="28"/>
      <c r="T145" s="28"/>
      <c r="U145" s="28"/>
      <c r="V145" s="28"/>
      <c r="W145" s="28"/>
    </row>
    <row r="146" spans="1:23" x14ac:dyDescent="0.35">
      <c r="A146" s="28"/>
      <c r="B146" s="28"/>
      <c r="C146" s="28"/>
      <c r="D146" s="28"/>
      <c r="E146" s="28"/>
      <c r="F146" s="28"/>
      <c r="G146" s="28"/>
      <c r="H146" s="28"/>
      <c r="I146" s="28"/>
      <c r="J146" s="28"/>
      <c r="K146" s="28"/>
      <c r="L146" s="28"/>
      <c r="M146" s="28"/>
      <c r="N146" s="28"/>
      <c r="O146" s="28"/>
      <c r="P146" s="28"/>
      <c r="Q146" s="28"/>
      <c r="R146" s="28"/>
      <c r="S146" s="28"/>
      <c r="T146" s="28"/>
      <c r="U146" s="28"/>
      <c r="V146" s="28"/>
      <c r="W146" s="28"/>
    </row>
    <row r="147" spans="1:23" x14ac:dyDescent="0.35">
      <c r="A147" s="28"/>
      <c r="B147" s="28"/>
      <c r="C147" s="28"/>
      <c r="D147" s="28"/>
      <c r="E147" s="28"/>
      <c r="F147" s="28"/>
      <c r="G147" s="28"/>
      <c r="H147" s="28"/>
      <c r="I147" s="28"/>
      <c r="J147" s="28"/>
      <c r="K147" s="28"/>
      <c r="L147" s="28"/>
      <c r="M147" s="28"/>
      <c r="N147" s="28"/>
      <c r="O147" s="28"/>
      <c r="P147" s="28"/>
      <c r="Q147" s="28"/>
      <c r="R147" s="28"/>
      <c r="S147" s="28"/>
      <c r="T147" s="28"/>
      <c r="U147" s="28"/>
      <c r="V147" s="28"/>
      <c r="W147" s="28"/>
    </row>
    <row r="148" spans="1:23" x14ac:dyDescent="0.35">
      <c r="A148" s="28"/>
      <c r="B148" s="28"/>
      <c r="C148" s="28"/>
      <c r="D148" s="28"/>
      <c r="E148" s="28"/>
      <c r="F148" s="28"/>
      <c r="G148" s="28"/>
      <c r="H148" s="28"/>
      <c r="I148" s="28"/>
      <c r="J148" s="28"/>
      <c r="K148" s="28"/>
      <c r="L148" s="28"/>
      <c r="M148" s="28"/>
      <c r="N148" s="28"/>
      <c r="O148" s="28"/>
      <c r="P148" s="28"/>
      <c r="Q148" s="28"/>
      <c r="R148" s="28"/>
      <c r="S148" s="28"/>
      <c r="T148" s="28"/>
      <c r="U148" s="28"/>
      <c r="V148" s="28"/>
      <c r="W148" s="28"/>
    </row>
    <row r="149" spans="1:23" x14ac:dyDescent="0.35">
      <c r="A149" s="28"/>
      <c r="B149" s="28"/>
      <c r="C149" s="28"/>
      <c r="D149" s="28"/>
      <c r="E149" s="28"/>
      <c r="F149" s="28"/>
      <c r="G149" s="28"/>
      <c r="H149" s="28"/>
      <c r="I149" s="28"/>
      <c r="J149" s="28"/>
      <c r="K149" s="28"/>
      <c r="L149" s="28"/>
      <c r="M149" s="28"/>
      <c r="N149" s="28"/>
      <c r="O149" s="28"/>
      <c r="P149" s="28"/>
      <c r="Q149" s="28"/>
      <c r="R149" s="28"/>
      <c r="S149" s="28"/>
      <c r="T149" s="28"/>
      <c r="U149" s="28"/>
      <c r="V149" s="28"/>
      <c r="W149" s="28"/>
    </row>
    <row r="150" spans="1:23" x14ac:dyDescent="0.35">
      <c r="A150" s="28"/>
      <c r="B150" s="28"/>
      <c r="C150" s="28"/>
      <c r="D150" s="28"/>
      <c r="E150" s="28"/>
      <c r="F150" s="28"/>
      <c r="G150" s="28"/>
      <c r="H150" s="28"/>
      <c r="I150" s="28"/>
      <c r="J150" s="28"/>
      <c r="K150" s="28"/>
      <c r="L150" s="28"/>
      <c r="M150" s="28"/>
      <c r="N150" s="28"/>
      <c r="O150" s="28"/>
      <c r="P150" s="28"/>
      <c r="Q150" s="28"/>
      <c r="R150" s="28"/>
      <c r="S150" s="28"/>
      <c r="T150" s="28"/>
      <c r="U150" s="28"/>
      <c r="V150" s="28"/>
      <c r="W150" s="28"/>
    </row>
    <row r="151" spans="1:23" x14ac:dyDescent="0.35">
      <c r="A151" s="28"/>
      <c r="B151" s="28"/>
      <c r="C151" s="28"/>
      <c r="D151" s="28"/>
      <c r="E151" s="28"/>
      <c r="F151" s="28"/>
      <c r="G151" s="28"/>
      <c r="H151" s="28"/>
      <c r="I151" s="28"/>
      <c r="J151" s="28"/>
      <c r="K151" s="28"/>
      <c r="L151" s="28"/>
      <c r="M151" s="28"/>
      <c r="N151" s="28"/>
      <c r="O151" s="28"/>
      <c r="P151" s="28"/>
      <c r="Q151" s="28"/>
      <c r="R151" s="28"/>
      <c r="S151" s="28"/>
      <c r="T151" s="28"/>
      <c r="U151" s="28"/>
      <c r="V151" s="28"/>
      <c r="W151" s="28"/>
    </row>
    <row r="152" spans="1:23" x14ac:dyDescent="0.35">
      <c r="A152" s="28"/>
      <c r="B152" s="28"/>
      <c r="C152" s="28"/>
      <c r="D152" s="28"/>
      <c r="E152" s="28"/>
      <c r="F152" s="28"/>
      <c r="G152" s="28"/>
      <c r="H152" s="28"/>
      <c r="I152" s="28"/>
      <c r="J152" s="28"/>
      <c r="K152" s="28"/>
      <c r="L152" s="28"/>
      <c r="M152" s="28"/>
      <c r="N152" s="28"/>
      <c r="O152" s="28"/>
      <c r="P152" s="28"/>
      <c r="Q152" s="28"/>
      <c r="R152" s="28"/>
      <c r="S152" s="28"/>
      <c r="T152" s="28"/>
      <c r="U152" s="28"/>
      <c r="V152" s="28"/>
      <c r="W152" s="28"/>
    </row>
    <row r="153" spans="1:23" x14ac:dyDescent="0.35">
      <c r="A153" s="28"/>
      <c r="B153" s="28"/>
      <c r="C153" s="28"/>
      <c r="D153" s="28"/>
      <c r="E153" s="28"/>
      <c r="F153" s="28"/>
      <c r="G153" s="28"/>
      <c r="H153" s="28"/>
      <c r="I153" s="28"/>
      <c r="J153" s="28"/>
      <c r="K153" s="28"/>
      <c r="L153" s="28"/>
      <c r="M153" s="28"/>
      <c r="N153" s="28"/>
      <c r="O153" s="28"/>
      <c r="P153" s="28"/>
      <c r="Q153" s="28"/>
      <c r="R153" s="28"/>
      <c r="S153" s="28"/>
      <c r="T153" s="28"/>
      <c r="U153" s="28"/>
      <c r="V153" s="28"/>
      <c r="W153" s="28"/>
    </row>
    <row r="154" spans="1:23" x14ac:dyDescent="0.35">
      <c r="A154" s="28"/>
      <c r="B154" s="28"/>
      <c r="C154" s="28"/>
      <c r="D154" s="28"/>
      <c r="E154" s="28"/>
      <c r="F154" s="28"/>
      <c r="G154" s="28"/>
      <c r="H154" s="28"/>
      <c r="I154" s="28"/>
      <c r="J154" s="28"/>
      <c r="K154" s="28"/>
      <c r="L154" s="28"/>
      <c r="M154" s="28"/>
      <c r="N154" s="28"/>
      <c r="O154" s="28"/>
      <c r="P154" s="28"/>
      <c r="Q154" s="28"/>
      <c r="R154" s="28"/>
      <c r="S154" s="28"/>
      <c r="T154" s="28"/>
      <c r="U154" s="28"/>
      <c r="V154" s="28"/>
      <c r="W154" s="28"/>
    </row>
    <row r="155" spans="1:23" x14ac:dyDescent="0.35">
      <c r="A155" s="28"/>
      <c r="B155" s="28"/>
      <c r="C155" s="28"/>
      <c r="D155" s="28"/>
      <c r="E155" s="28"/>
      <c r="F155" s="28"/>
      <c r="G155" s="28"/>
      <c r="H155" s="28"/>
      <c r="I155" s="28"/>
      <c r="J155" s="28"/>
      <c r="K155" s="28"/>
      <c r="L155" s="28"/>
      <c r="M155" s="28"/>
      <c r="N155" s="28"/>
      <c r="O155" s="28"/>
      <c r="P155" s="28"/>
      <c r="Q155" s="28"/>
      <c r="R155" s="28"/>
      <c r="S155" s="28"/>
      <c r="T155" s="28"/>
      <c r="U155" s="28"/>
      <c r="V155" s="28"/>
      <c r="W155" s="28"/>
    </row>
    <row r="156" spans="1:23" x14ac:dyDescent="0.35">
      <c r="A156" s="28"/>
      <c r="B156" s="28"/>
      <c r="C156" s="28"/>
      <c r="D156" s="28"/>
      <c r="E156" s="28"/>
      <c r="F156" s="28"/>
      <c r="G156" s="28"/>
      <c r="H156" s="28"/>
      <c r="I156" s="28"/>
      <c r="J156" s="28"/>
      <c r="K156" s="28"/>
      <c r="L156" s="28"/>
      <c r="M156" s="28"/>
      <c r="N156" s="28"/>
      <c r="O156" s="28"/>
      <c r="P156" s="28"/>
      <c r="Q156" s="28"/>
      <c r="R156" s="28"/>
      <c r="S156" s="28"/>
      <c r="T156" s="28"/>
      <c r="U156" s="28"/>
      <c r="V156" s="28"/>
      <c r="W156" s="28"/>
    </row>
    <row r="157" spans="1:23" x14ac:dyDescent="0.35">
      <c r="A157" s="28"/>
      <c r="B157" s="28"/>
      <c r="C157" s="28"/>
      <c r="D157" s="28"/>
      <c r="E157" s="28"/>
      <c r="F157" s="28"/>
      <c r="G157" s="28"/>
      <c r="H157" s="28"/>
      <c r="I157" s="28"/>
      <c r="J157" s="28"/>
      <c r="K157" s="28"/>
      <c r="L157" s="28"/>
      <c r="M157" s="28"/>
      <c r="N157" s="28"/>
      <c r="O157" s="28"/>
      <c r="P157" s="28"/>
      <c r="Q157" s="28"/>
      <c r="R157" s="28"/>
      <c r="S157" s="28"/>
      <c r="T157" s="28"/>
      <c r="U157" s="28"/>
      <c r="V157" s="28"/>
      <c r="W157" s="28"/>
    </row>
    <row r="158" spans="1:23" x14ac:dyDescent="0.35">
      <c r="A158" s="28"/>
      <c r="B158" s="28"/>
      <c r="C158" s="28"/>
      <c r="D158" s="28"/>
      <c r="E158" s="28"/>
      <c r="F158" s="28"/>
      <c r="G158" s="28"/>
      <c r="H158" s="28"/>
      <c r="I158" s="28"/>
      <c r="J158" s="28"/>
      <c r="K158" s="28"/>
      <c r="L158" s="28"/>
      <c r="M158" s="28"/>
      <c r="N158" s="28"/>
      <c r="O158" s="28"/>
      <c r="P158" s="28"/>
      <c r="Q158" s="28"/>
      <c r="R158" s="28"/>
      <c r="S158" s="28"/>
      <c r="T158" s="28"/>
      <c r="U158" s="28"/>
      <c r="V158" s="28"/>
      <c r="W158" s="28"/>
    </row>
    <row r="159" spans="1:23" x14ac:dyDescent="0.35">
      <c r="A159" s="28"/>
      <c r="B159" s="28"/>
      <c r="C159" s="28"/>
      <c r="D159" s="28"/>
      <c r="E159" s="28"/>
      <c r="F159" s="28"/>
      <c r="G159" s="28"/>
      <c r="H159" s="28"/>
      <c r="I159" s="28"/>
      <c r="J159" s="28"/>
      <c r="K159" s="28"/>
      <c r="L159" s="28"/>
      <c r="M159" s="28"/>
      <c r="N159" s="28"/>
      <c r="O159" s="28"/>
      <c r="P159" s="28"/>
      <c r="Q159" s="28"/>
      <c r="R159" s="28"/>
      <c r="S159" s="28"/>
      <c r="T159" s="28"/>
      <c r="U159" s="28"/>
      <c r="V159" s="28"/>
      <c r="W159" s="28"/>
    </row>
    <row r="160" spans="1:23" x14ac:dyDescent="0.35">
      <c r="A160" s="28"/>
      <c r="B160" s="28"/>
      <c r="C160" s="28"/>
      <c r="D160" s="28"/>
      <c r="E160" s="28"/>
      <c r="F160" s="28"/>
      <c r="G160" s="28"/>
      <c r="H160" s="28"/>
      <c r="I160" s="28"/>
      <c r="J160" s="28"/>
      <c r="K160" s="28"/>
      <c r="L160" s="28"/>
      <c r="M160" s="28"/>
      <c r="N160" s="28"/>
      <c r="O160" s="28"/>
      <c r="P160" s="28"/>
      <c r="Q160" s="28"/>
      <c r="R160" s="28"/>
      <c r="S160" s="28"/>
      <c r="T160" s="28"/>
      <c r="U160" s="28"/>
      <c r="V160" s="28"/>
      <c r="W160" s="28"/>
    </row>
    <row r="161" spans="1:23" x14ac:dyDescent="0.35">
      <c r="A161" s="28"/>
      <c r="B161" s="28"/>
      <c r="C161" s="28"/>
      <c r="D161" s="28"/>
      <c r="E161" s="28"/>
      <c r="F161" s="28"/>
      <c r="G161" s="28"/>
      <c r="H161" s="28"/>
      <c r="I161" s="28"/>
      <c r="J161" s="28"/>
      <c r="K161" s="28"/>
      <c r="L161" s="28"/>
      <c r="M161" s="28"/>
      <c r="N161" s="28"/>
      <c r="O161" s="28"/>
      <c r="P161" s="28"/>
      <c r="Q161" s="28"/>
      <c r="R161" s="28"/>
      <c r="S161" s="28"/>
      <c r="T161" s="28"/>
      <c r="U161" s="28"/>
      <c r="V161" s="28"/>
      <c r="W161" s="28"/>
    </row>
    <row r="162" spans="1:23" x14ac:dyDescent="0.35">
      <c r="A162" s="28"/>
      <c r="B162" s="28"/>
      <c r="C162" s="28"/>
      <c r="D162" s="28"/>
      <c r="E162" s="28"/>
      <c r="F162" s="28"/>
      <c r="G162" s="28"/>
      <c r="H162" s="28"/>
      <c r="I162" s="28"/>
      <c r="J162" s="28"/>
      <c r="K162" s="28"/>
      <c r="L162" s="28"/>
      <c r="M162" s="28"/>
      <c r="N162" s="28"/>
      <c r="O162" s="28"/>
      <c r="P162" s="28"/>
      <c r="Q162" s="28"/>
      <c r="R162" s="28"/>
      <c r="S162" s="28"/>
      <c r="T162" s="28"/>
      <c r="U162" s="28"/>
      <c r="V162" s="28"/>
      <c r="W162" s="28"/>
    </row>
    <row r="163" spans="1:23" x14ac:dyDescent="0.35">
      <c r="A163" s="28"/>
      <c r="B163" s="28"/>
      <c r="C163" s="28"/>
      <c r="D163" s="28"/>
      <c r="E163" s="28"/>
      <c r="F163" s="28"/>
      <c r="G163" s="28"/>
      <c r="H163" s="28"/>
      <c r="I163" s="28"/>
      <c r="J163" s="28"/>
      <c r="K163" s="28"/>
      <c r="L163" s="28"/>
      <c r="M163" s="28"/>
      <c r="N163" s="28"/>
      <c r="O163" s="28"/>
      <c r="P163" s="28"/>
      <c r="Q163" s="28"/>
      <c r="R163" s="28"/>
      <c r="S163" s="28"/>
      <c r="T163" s="28"/>
      <c r="U163" s="28"/>
      <c r="V163" s="28"/>
      <c r="W163" s="28"/>
    </row>
    <row r="164" spans="1:23" x14ac:dyDescent="0.35">
      <c r="A164" s="28"/>
      <c r="B164" s="28"/>
      <c r="C164" s="28"/>
      <c r="D164" s="28"/>
      <c r="E164" s="28"/>
      <c r="F164" s="28"/>
      <c r="G164" s="28"/>
      <c r="H164" s="28"/>
      <c r="I164" s="28"/>
      <c r="J164" s="28"/>
      <c r="K164" s="28"/>
      <c r="L164" s="28"/>
      <c r="M164" s="28"/>
      <c r="N164" s="28"/>
      <c r="O164" s="28"/>
      <c r="P164" s="28"/>
      <c r="Q164" s="28"/>
      <c r="R164" s="28"/>
      <c r="S164" s="28"/>
      <c r="T164" s="28"/>
      <c r="U164" s="28"/>
      <c r="V164" s="28"/>
      <c r="W164" s="28"/>
    </row>
    <row r="165" spans="1:23" x14ac:dyDescent="0.35">
      <c r="A165" s="28"/>
      <c r="B165" s="28"/>
      <c r="C165" s="28"/>
      <c r="D165" s="28"/>
      <c r="E165" s="28"/>
      <c r="F165" s="28"/>
      <c r="G165" s="28"/>
      <c r="H165" s="28"/>
      <c r="I165" s="28"/>
      <c r="J165" s="28"/>
      <c r="K165" s="28"/>
      <c r="L165" s="28"/>
      <c r="M165" s="28"/>
      <c r="N165" s="28"/>
      <c r="O165" s="28"/>
      <c r="P165" s="28"/>
      <c r="Q165" s="28"/>
      <c r="R165" s="28"/>
      <c r="S165" s="28"/>
      <c r="T165" s="28"/>
      <c r="U165" s="28"/>
      <c r="V165" s="28"/>
      <c r="W165" s="28"/>
    </row>
    <row r="166" spans="1:23" x14ac:dyDescent="0.35">
      <c r="A166" s="28"/>
      <c r="B166" s="28"/>
      <c r="C166" s="28"/>
      <c r="D166" s="28"/>
      <c r="E166" s="28"/>
      <c r="F166" s="28"/>
      <c r="G166" s="28"/>
      <c r="H166" s="28"/>
      <c r="I166" s="28"/>
      <c r="J166" s="28"/>
      <c r="K166" s="28"/>
      <c r="L166" s="28"/>
      <c r="M166" s="28"/>
      <c r="N166" s="28"/>
      <c r="O166" s="28"/>
      <c r="P166" s="28"/>
      <c r="Q166" s="28"/>
      <c r="R166" s="28"/>
      <c r="S166" s="28"/>
      <c r="T166" s="28"/>
      <c r="U166" s="28"/>
      <c r="V166" s="28"/>
      <c r="W166" s="28"/>
    </row>
    <row r="167" spans="1:23" x14ac:dyDescent="0.35">
      <c r="A167" s="28"/>
      <c r="B167" s="28"/>
      <c r="C167" s="28"/>
      <c r="D167" s="28"/>
      <c r="E167" s="28"/>
      <c r="F167" s="28"/>
      <c r="G167" s="28"/>
      <c r="H167" s="28"/>
      <c r="I167" s="28"/>
      <c r="J167" s="28"/>
      <c r="K167" s="28"/>
      <c r="L167" s="28"/>
      <c r="M167" s="28"/>
      <c r="N167" s="28"/>
      <c r="O167" s="28"/>
      <c r="P167" s="28"/>
      <c r="Q167" s="28"/>
      <c r="R167" s="28"/>
      <c r="S167" s="28"/>
      <c r="T167" s="28"/>
      <c r="U167" s="28"/>
      <c r="V167" s="28"/>
      <c r="W167" s="28"/>
    </row>
    <row r="168" spans="1:23" x14ac:dyDescent="0.35">
      <c r="A168" s="28"/>
      <c r="B168" s="28"/>
      <c r="C168" s="28"/>
      <c r="D168" s="28"/>
      <c r="E168" s="28"/>
      <c r="F168" s="28"/>
      <c r="G168" s="28"/>
      <c r="H168" s="28"/>
      <c r="I168" s="28"/>
      <c r="J168" s="28"/>
      <c r="K168" s="28"/>
      <c r="L168" s="28"/>
      <c r="M168" s="28"/>
      <c r="N168" s="28"/>
      <c r="O168" s="28"/>
      <c r="P168" s="28"/>
      <c r="Q168" s="28"/>
      <c r="R168" s="28"/>
      <c r="S168" s="28"/>
      <c r="T168" s="28"/>
      <c r="U168" s="28"/>
      <c r="V168" s="28"/>
      <c r="W168" s="28"/>
    </row>
    <row r="169" spans="1:23" x14ac:dyDescent="0.35">
      <c r="A169" s="28"/>
      <c r="B169" s="28"/>
      <c r="C169" s="28"/>
      <c r="D169" s="28"/>
      <c r="E169" s="28"/>
      <c r="F169" s="28"/>
      <c r="G169" s="28"/>
      <c r="H169" s="28"/>
      <c r="I169" s="28"/>
      <c r="J169" s="28"/>
      <c r="K169" s="28"/>
      <c r="L169" s="28"/>
      <c r="M169" s="28"/>
      <c r="N169" s="28"/>
      <c r="O169" s="28"/>
      <c r="P169" s="28"/>
      <c r="Q169" s="28"/>
      <c r="R169" s="28"/>
      <c r="S169" s="28"/>
      <c r="T169" s="28"/>
      <c r="U169" s="28"/>
      <c r="V169" s="28"/>
      <c r="W169" s="28"/>
    </row>
    <row r="170" spans="1:23" x14ac:dyDescent="0.35">
      <c r="A170" s="28"/>
      <c r="B170" s="28"/>
      <c r="C170" s="28"/>
      <c r="D170" s="28"/>
      <c r="E170" s="28"/>
      <c r="F170" s="28"/>
      <c r="G170" s="28"/>
      <c r="H170" s="28"/>
      <c r="I170" s="28"/>
      <c r="J170" s="28"/>
      <c r="K170" s="28"/>
      <c r="L170" s="28"/>
      <c r="M170" s="28"/>
      <c r="N170" s="28"/>
      <c r="O170" s="28"/>
      <c r="P170" s="28"/>
      <c r="Q170" s="28"/>
      <c r="R170" s="28"/>
      <c r="S170" s="28"/>
      <c r="T170" s="28"/>
      <c r="U170" s="28"/>
      <c r="V170" s="28"/>
      <c r="W170" s="28"/>
    </row>
    <row r="171" spans="1:23" x14ac:dyDescent="0.35">
      <c r="A171" s="28"/>
      <c r="B171" s="28"/>
      <c r="C171" s="28"/>
      <c r="D171" s="28"/>
      <c r="E171" s="28"/>
      <c r="F171" s="28"/>
      <c r="G171" s="28"/>
      <c r="H171" s="28"/>
      <c r="I171" s="28"/>
      <c r="J171" s="28"/>
      <c r="K171" s="28"/>
      <c r="L171" s="28"/>
      <c r="M171" s="28"/>
      <c r="N171" s="28"/>
      <c r="O171" s="28"/>
      <c r="P171" s="28"/>
      <c r="Q171" s="28"/>
      <c r="R171" s="28"/>
      <c r="S171" s="28"/>
      <c r="T171" s="28"/>
      <c r="U171" s="28"/>
      <c r="V171" s="28"/>
      <c r="W171" s="28"/>
    </row>
    <row r="172" spans="1:23" x14ac:dyDescent="0.35">
      <c r="A172" s="28"/>
      <c r="B172" s="28"/>
      <c r="C172" s="28"/>
      <c r="D172" s="28"/>
      <c r="E172" s="28"/>
      <c r="F172" s="28"/>
      <c r="G172" s="28"/>
      <c r="H172" s="28"/>
      <c r="I172" s="28"/>
      <c r="J172" s="28"/>
      <c r="K172" s="28"/>
      <c r="L172" s="28"/>
      <c r="M172" s="28"/>
      <c r="N172" s="28"/>
      <c r="O172" s="28"/>
      <c r="P172" s="28"/>
      <c r="Q172" s="28"/>
      <c r="R172" s="28"/>
      <c r="S172" s="28"/>
      <c r="T172" s="28"/>
      <c r="U172" s="28"/>
      <c r="V172" s="28"/>
      <c r="W172" s="28"/>
    </row>
    <row r="173" spans="1:23" x14ac:dyDescent="0.35">
      <c r="A173" s="28"/>
      <c r="B173" s="28"/>
      <c r="C173" s="28"/>
      <c r="D173" s="28"/>
      <c r="E173" s="28"/>
      <c r="F173" s="28"/>
      <c r="G173" s="28"/>
      <c r="H173" s="28"/>
      <c r="I173" s="28"/>
      <c r="J173" s="28"/>
      <c r="K173" s="28"/>
      <c r="L173" s="28"/>
      <c r="M173" s="28"/>
      <c r="N173" s="28"/>
      <c r="O173" s="28"/>
      <c r="P173" s="28"/>
      <c r="Q173" s="28"/>
      <c r="R173" s="28"/>
      <c r="S173" s="28"/>
      <c r="T173" s="28"/>
      <c r="U173" s="28"/>
      <c r="V173" s="28"/>
      <c r="W173" s="28"/>
    </row>
    <row r="174" spans="1:23" x14ac:dyDescent="0.35">
      <c r="A174" s="28"/>
      <c r="B174" s="28"/>
      <c r="C174" s="28"/>
      <c r="D174" s="28"/>
      <c r="E174" s="28"/>
      <c r="F174" s="28"/>
      <c r="G174" s="28"/>
      <c r="H174" s="28"/>
      <c r="I174" s="28"/>
      <c r="J174" s="28"/>
      <c r="K174" s="28"/>
      <c r="L174" s="28"/>
      <c r="M174" s="28"/>
      <c r="N174" s="28"/>
      <c r="O174" s="28"/>
      <c r="P174" s="28"/>
      <c r="Q174" s="28"/>
      <c r="R174" s="28"/>
      <c r="S174" s="28"/>
      <c r="T174" s="28"/>
      <c r="U174" s="28"/>
      <c r="V174" s="28"/>
      <c r="W174" s="28"/>
    </row>
    <row r="175" spans="1:23" x14ac:dyDescent="0.35">
      <c r="A175" s="28"/>
      <c r="B175" s="28"/>
      <c r="C175" s="28"/>
      <c r="D175" s="28"/>
      <c r="E175" s="28"/>
      <c r="F175" s="28"/>
      <c r="G175" s="28"/>
      <c r="H175" s="28"/>
      <c r="I175" s="28"/>
      <c r="J175" s="28"/>
      <c r="K175" s="28"/>
      <c r="L175" s="28"/>
      <c r="M175" s="28"/>
      <c r="N175" s="28"/>
      <c r="O175" s="28"/>
      <c r="P175" s="28"/>
      <c r="Q175" s="28"/>
      <c r="R175" s="28"/>
      <c r="S175" s="28"/>
      <c r="T175" s="28"/>
      <c r="U175" s="28"/>
      <c r="V175" s="28"/>
      <c r="W175" s="28"/>
    </row>
    <row r="176" spans="1:23" x14ac:dyDescent="0.35">
      <c r="A176" s="28"/>
      <c r="B176" s="28"/>
      <c r="C176" s="28"/>
      <c r="D176" s="28"/>
      <c r="E176" s="28"/>
      <c r="F176" s="28"/>
      <c r="G176" s="28"/>
      <c r="H176" s="28"/>
      <c r="I176" s="28"/>
      <c r="J176" s="28"/>
      <c r="K176" s="28"/>
      <c r="L176" s="28"/>
      <c r="M176" s="28"/>
      <c r="N176" s="28"/>
      <c r="O176" s="28"/>
      <c r="P176" s="28"/>
      <c r="Q176" s="28"/>
      <c r="R176" s="28"/>
      <c r="S176" s="28"/>
      <c r="T176" s="28"/>
      <c r="U176" s="28"/>
      <c r="V176" s="28"/>
      <c r="W176" s="28"/>
    </row>
    <row r="177" spans="1:23" x14ac:dyDescent="0.35">
      <c r="A177" s="28"/>
      <c r="B177" s="28"/>
      <c r="C177" s="28"/>
      <c r="D177" s="28"/>
      <c r="E177" s="28"/>
      <c r="F177" s="28"/>
      <c r="G177" s="28"/>
      <c r="H177" s="28"/>
      <c r="I177" s="28"/>
      <c r="J177" s="28"/>
      <c r="K177" s="28"/>
      <c r="L177" s="28"/>
      <c r="M177" s="28"/>
      <c r="N177" s="28"/>
      <c r="O177" s="28"/>
      <c r="P177" s="28"/>
      <c r="Q177" s="28"/>
      <c r="R177" s="28"/>
      <c r="S177" s="28"/>
      <c r="T177" s="28"/>
      <c r="U177" s="28"/>
      <c r="V177" s="28"/>
      <c r="W177" s="28"/>
    </row>
    <row r="178" spans="1:23" x14ac:dyDescent="0.35">
      <c r="A178" s="28"/>
      <c r="B178" s="28"/>
      <c r="C178" s="28"/>
      <c r="D178" s="28"/>
      <c r="E178" s="28"/>
      <c r="F178" s="28"/>
      <c r="G178" s="28"/>
      <c r="H178" s="28"/>
      <c r="I178" s="28"/>
      <c r="J178" s="28"/>
      <c r="K178" s="28"/>
      <c r="L178" s="28"/>
      <c r="M178" s="28"/>
      <c r="N178" s="28"/>
      <c r="O178" s="28"/>
      <c r="P178" s="28"/>
      <c r="Q178" s="28"/>
      <c r="R178" s="28"/>
      <c r="S178" s="28"/>
      <c r="T178" s="28"/>
      <c r="U178" s="28"/>
      <c r="V178" s="28"/>
      <c r="W178" s="28"/>
    </row>
    <row r="179" spans="1:23" x14ac:dyDescent="0.35">
      <c r="A179" s="28"/>
      <c r="B179" s="28"/>
      <c r="C179" s="28"/>
      <c r="D179" s="28"/>
      <c r="E179" s="28"/>
      <c r="F179" s="28"/>
      <c r="G179" s="28"/>
      <c r="H179" s="28"/>
      <c r="I179" s="28"/>
      <c r="J179" s="28"/>
      <c r="K179" s="28"/>
      <c r="L179" s="28"/>
      <c r="M179" s="28"/>
      <c r="N179" s="28"/>
      <c r="O179" s="28"/>
      <c r="P179" s="28"/>
      <c r="Q179" s="28"/>
      <c r="R179" s="28"/>
      <c r="S179" s="28"/>
      <c r="T179" s="28"/>
      <c r="U179" s="28"/>
      <c r="V179" s="28"/>
      <c r="W179" s="28"/>
    </row>
    <row r="180" spans="1:23" x14ac:dyDescent="0.35">
      <c r="A180" s="28"/>
      <c r="B180" s="28"/>
      <c r="C180" s="28"/>
      <c r="D180" s="28"/>
      <c r="E180" s="28"/>
      <c r="F180" s="28"/>
      <c r="G180" s="28"/>
      <c r="H180" s="28"/>
      <c r="I180" s="28"/>
      <c r="J180" s="28"/>
      <c r="K180" s="28"/>
      <c r="L180" s="28"/>
      <c r="M180" s="28"/>
      <c r="N180" s="28"/>
      <c r="O180" s="28"/>
      <c r="P180" s="28"/>
      <c r="Q180" s="28"/>
      <c r="R180" s="28"/>
      <c r="S180" s="28"/>
      <c r="T180" s="28"/>
      <c r="U180" s="28"/>
      <c r="V180" s="28"/>
      <c r="W180" s="28"/>
    </row>
    <row r="181" spans="1:23" x14ac:dyDescent="0.35">
      <c r="A181" s="28"/>
      <c r="B181" s="28"/>
      <c r="C181" s="28"/>
      <c r="D181" s="28"/>
      <c r="E181" s="28"/>
      <c r="F181" s="28"/>
      <c r="G181" s="28"/>
      <c r="H181" s="28"/>
      <c r="I181" s="28"/>
      <c r="J181" s="28"/>
      <c r="K181" s="28"/>
      <c r="L181" s="28"/>
      <c r="M181" s="28"/>
      <c r="N181" s="28"/>
      <c r="O181" s="28"/>
      <c r="P181" s="28"/>
      <c r="Q181" s="28"/>
      <c r="R181" s="28"/>
      <c r="S181" s="28"/>
      <c r="T181" s="28"/>
      <c r="U181" s="28"/>
      <c r="V181" s="28"/>
      <c r="W181" s="28"/>
    </row>
    <row r="182" spans="1:23" x14ac:dyDescent="0.35">
      <c r="A182" s="28"/>
      <c r="B182" s="28"/>
      <c r="C182" s="28"/>
      <c r="D182" s="28"/>
      <c r="E182" s="28"/>
      <c r="F182" s="28"/>
      <c r="G182" s="28"/>
      <c r="H182" s="28"/>
      <c r="I182" s="28"/>
      <c r="J182" s="28"/>
      <c r="K182" s="28"/>
      <c r="L182" s="28"/>
      <c r="M182" s="28"/>
      <c r="N182" s="28"/>
      <c r="O182" s="28"/>
      <c r="P182" s="28"/>
      <c r="Q182" s="28"/>
      <c r="R182" s="28"/>
      <c r="S182" s="28"/>
      <c r="T182" s="28"/>
      <c r="U182" s="28"/>
      <c r="V182" s="28"/>
      <c r="W182" s="28"/>
    </row>
    <row r="183" spans="1:23" x14ac:dyDescent="0.35">
      <c r="A183" s="28"/>
      <c r="B183" s="28"/>
      <c r="C183" s="28"/>
      <c r="D183" s="28"/>
      <c r="E183" s="28"/>
      <c r="F183" s="28"/>
      <c r="G183" s="28"/>
      <c r="H183" s="28"/>
      <c r="I183" s="28"/>
      <c r="J183" s="28"/>
      <c r="K183" s="28"/>
      <c r="L183" s="28"/>
      <c r="M183" s="28"/>
      <c r="N183" s="28"/>
      <c r="O183" s="28"/>
      <c r="P183" s="28"/>
      <c r="Q183" s="28"/>
      <c r="R183" s="28"/>
      <c r="S183" s="28"/>
      <c r="T183" s="28"/>
      <c r="U183" s="28"/>
      <c r="V183" s="28"/>
      <c r="W183" s="28"/>
    </row>
    <row r="184" spans="1:23" x14ac:dyDescent="0.35">
      <c r="A184" s="28"/>
      <c r="B184" s="28"/>
      <c r="C184" s="28"/>
      <c r="D184" s="28"/>
      <c r="E184" s="28"/>
      <c r="F184" s="28"/>
      <c r="G184" s="28"/>
      <c r="H184" s="28"/>
      <c r="I184" s="28"/>
      <c r="J184" s="28"/>
      <c r="K184" s="28"/>
      <c r="L184" s="28"/>
      <c r="M184" s="28"/>
      <c r="N184" s="28"/>
      <c r="O184" s="28"/>
      <c r="P184" s="28"/>
      <c r="Q184" s="28"/>
      <c r="R184" s="28"/>
      <c r="S184" s="28"/>
      <c r="T184" s="28"/>
      <c r="U184" s="28"/>
      <c r="V184" s="28"/>
      <c r="W184" s="28"/>
    </row>
    <row r="185" spans="1:23" x14ac:dyDescent="0.35">
      <c r="A185" s="28"/>
      <c r="B185" s="28"/>
      <c r="C185" s="28"/>
      <c r="D185" s="28"/>
      <c r="E185" s="28"/>
      <c r="F185" s="28"/>
      <c r="G185" s="28"/>
      <c r="H185" s="28"/>
      <c r="I185" s="28"/>
      <c r="J185" s="28"/>
      <c r="K185" s="28"/>
      <c r="L185" s="28"/>
      <c r="M185" s="28"/>
      <c r="N185" s="28"/>
      <c r="O185" s="28"/>
      <c r="P185" s="28"/>
      <c r="Q185" s="28"/>
      <c r="R185" s="28"/>
      <c r="S185" s="28"/>
      <c r="T185" s="28"/>
      <c r="U185" s="28"/>
      <c r="V185" s="28"/>
      <c r="W185" s="28"/>
    </row>
    <row r="186" spans="1:23" x14ac:dyDescent="0.35">
      <c r="A186" s="28"/>
      <c r="B186" s="28"/>
      <c r="C186" s="28"/>
      <c r="D186" s="28"/>
      <c r="E186" s="28"/>
      <c r="F186" s="28"/>
      <c r="G186" s="28"/>
      <c r="H186" s="28"/>
      <c r="I186" s="28"/>
      <c r="J186" s="28"/>
      <c r="K186" s="28"/>
      <c r="L186" s="28"/>
      <c r="M186" s="28"/>
      <c r="N186" s="28"/>
      <c r="O186" s="28"/>
      <c r="P186" s="28"/>
      <c r="Q186" s="28"/>
      <c r="R186" s="28"/>
      <c r="S186" s="28"/>
      <c r="T186" s="28"/>
      <c r="U186" s="28"/>
      <c r="V186" s="28"/>
      <c r="W186" s="28"/>
    </row>
    <row r="187" spans="1:23" x14ac:dyDescent="0.35">
      <c r="A187" s="28"/>
      <c r="B187" s="28"/>
      <c r="C187" s="28"/>
      <c r="D187" s="28"/>
      <c r="E187" s="28"/>
      <c r="F187" s="28"/>
      <c r="G187" s="28"/>
      <c r="H187" s="28"/>
      <c r="I187" s="28"/>
      <c r="J187" s="28"/>
      <c r="K187" s="28"/>
      <c r="L187" s="28"/>
      <c r="M187" s="28"/>
      <c r="N187" s="28"/>
      <c r="O187" s="28"/>
      <c r="P187" s="28"/>
      <c r="Q187" s="28"/>
      <c r="R187" s="28"/>
      <c r="S187" s="28"/>
      <c r="T187" s="28"/>
      <c r="U187" s="28"/>
      <c r="V187" s="28"/>
      <c r="W187" s="28"/>
    </row>
    <row r="188" spans="1:23" x14ac:dyDescent="0.35">
      <c r="A188" s="28"/>
      <c r="B188" s="28"/>
      <c r="C188" s="28"/>
      <c r="D188" s="28"/>
      <c r="E188" s="28"/>
      <c r="F188" s="28"/>
      <c r="G188" s="28"/>
      <c r="H188" s="28"/>
      <c r="I188" s="28"/>
      <c r="J188" s="28"/>
      <c r="K188" s="28"/>
      <c r="L188" s="28"/>
      <c r="M188" s="28"/>
      <c r="N188" s="28"/>
      <c r="O188" s="28"/>
      <c r="P188" s="28"/>
      <c r="Q188" s="28"/>
      <c r="R188" s="28"/>
      <c r="S188" s="28"/>
      <c r="T188" s="28"/>
      <c r="U188" s="28"/>
      <c r="V188" s="28"/>
      <c r="W188" s="28"/>
    </row>
    <row r="189" spans="1:23" x14ac:dyDescent="0.35">
      <c r="A189" s="28"/>
      <c r="B189" s="28"/>
      <c r="C189" s="28"/>
      <c r="D189" s="28"/>
      <c r="E189" s="28"/>
      <c r="F189" s="28"/>
      <c r="G189" s="28"/>
      <c r="H189" s="28"/>
      <c r="I189" s="28"/>
      <c r="J189" s="28"/>
      <c r="K189" s="28"/>
      <c r="L189" s="28"/>
      <c r="M189" s="28"/>
      <c r="N189" s="28"/>
      <c r="O189" s="28"/>
      <c r="P189" s="28"/>
      <c r="Q189" s="28"/>
      <c r="R189" s="28"/>
      <c r="S189" s="28"/>
      <c r="T189" s="28"/>
      <c r="U189" s="28"/>
      <c r="V189" s="28"/>
      <c r="W189" s="28"/>
    </row>
    <row r="190" spans="1:23" x14ac:dyDescent="0.35">
      <c r="A190" s="28"/>
      <c r="B190" s="28"/>
      <c r="C190" s="28"/>
      <c r="D190" s="28"/>
      <c r="E190" s="28"/>
      <c r="F190" s="28"/>
      <c r="G190" s="28"/>
      <c r="H190" s="28"/>
      <c r="I190" s="28"/>
      <c r="J190" s="28"/>
      <c r="K190" s="28"/>
      <c r="L190" s="28"/>
      <c r="M190" s="28"/>
      <c r="N190" s="28"/>
      <c r="O190" s="28"/>
      <c r="P190" s="28"/>
      <c r="Q190" s="28"/>
      <c r="R190" s="28"/>
      <c r="S190" s="28"/>
      <c r="T190" s="28"/>
      <c r="U190" s="28"/>
      <c r="V190" s="28"/>
      <c r="W190" s="28"/>
    </row>
    <row r="191" spans="1:23" x14ac:dyDescent="0.35">
      <c r="A191" s="28"/>
      <c r="B191" s="28"/>
      <c r="C191" s="28"/>
      <c r="D191" s="28"/>
      <c r="E191" s="28"/>
      <c r="F191" s="28"/>
      <c r="G191" s="28"/>
      <c r="H191" s="28"/>
      <c r="I191" s="28"/>
      <c r="J191" s="28"/>
      <c r="K191" s="28"/>
      <c r="L191" s="28"/>
      <c r="M191" s="28"/>
      <c r="N191" s="28"/>
      <c r="O191" s="28"/>
      <c r="P191" s="28"/>
      <c r="Q191" s="28"/>
      <c r="R191" s="28"/>
      <c r="S191" s="28"/>
      <c r="T191" s="28"/>
      <c r="U191" s="28"/>
      <c r="V191" s="28"/>
      <c r="W191" s="28"/>
    </row>
    <row r="192" spans="1:23" x14ac:dyDescent="0.35">
      <c r="A192" s="28"/>
      <c r="B192" s="28"/>
      <c r="C192" s="28"/>
      <c r="D192" s="28"/>
      <c r="E192" s="28"/>
      <c r="F192" s="28"/>
      <c r="G192" s="28"/>
      <c r="H192" s="28"/>
      <c r="I192" s="28"/>
      <c r="J192" s="28"/>
      <c r="K192" s="28"/>
      <c r="L192" s="28"/>
      <c r="M192" s="28"/>
      <c r="N192" s="28"/>
      <c r="O192" s="28"/>
      <c r="P192" s="28"/>
      <c r="Q192" s="28"/>
      <c r="R192" s="28"/>
      <c r="S192" s="28"/>
      <c r="T192" s="28"/>
      <c r="U192" s="28"/>
      <c r="V192" s="28"/>
      <c r="W192" s="28"/>
    </row>
    <row r="193" spans="1:23" x14ac:dyDescent="0.35">
      <c r="A193" s="28"/>
      <c r="B193" s="28"/>
      <c r="C193" s="28"/>
      <c r="D193" s="28"/>
      <c r="E193" s="28"/>
      <c r="F193" s="28"/>
      <c r="G193" s="28"/>
      <c r="H193" s="28"/>
      <c r="I193" s="28"/>
      <c r="J193" s="28"/>
      <c r="K193" s="28"/>
      <c r="L193" s="28"/>
      <c r="M193" s="28"/>
      <c r="N193" s="28"/>
      <c r="O193" s="28"/>
      <c r="P193" s="28"/>
      <c r="Q193" s="28"/>
      <c r="R193" s="28"/>
      <c r="S193" s="28"/>
      <c r="T193" s="28"/>
      <c r="U193" s="28"/>
      <c r="V193" s="28"/>
      <c r="W193" s="28"/>
    </row>
    <row r="194" spans="1:23" x14ac:dyDescent="0.35">
      <c r="A194" s="28"/>
      <c r="B194" s="28"/>
      <c r="C194" s="28"/>
      <c r="D194" s="28"/>
      <c r="E194" s="28"/>
      <c r="F194" s="28"/>
      <c r="G194" s="28"/>
      <c r="H194" s="28"/>
      <c r="I194" s="28"/>
      <c r="J194" s="28"/>
      <c r="K194" s="28"/>
      <c r="L194" s="28"/>
      <c r="M194" s="28"/>
      <c r="N194" s="28"/>
      <c r="O194" s="28"/>
      <c r="P194" s="28"/>
      <c r="Q194" s="28"/>
      <c r="R194" s="28"/>
      <c r="S194" s="28"/>
      <c r="T194" s="28"/>
      <c r="U194" s="28"/>
      <c r="V194" s="28"/>
      <c r="W194" s="28"/>
    </row>
    <row r="195" spans="1:23" x14ac:dyDescent="0.35">
      <c r="A195" s="28"/>
      <c r="B195" s="28"/>
      <c r="C195" s="28"/>
      <c r="D195" s="28"/>
      <c r="E195" s="28"/>
      <c r="F195" s="28"/>
      <c r="G195" s="28"/>
      <c r="H195" s="28"/>
      <c r="I195" s="28"/>
      <c r="J195" s="28"/>
      <c r="K195" s="28"/>
      <c r="L195" s="28"/>
      <c r="M195" s="28"/>
      <c r="N195" s="28"/>
      <c r="O195" s="28"/>
      <c r="P195" s="28"/>
      <c r="Q195" s="28"/>
      <c r="R195" s="28"/>
      <c r="S195" s="28"/>
      <c r="T195" s="28"/>
      <c r="U195" s="28"/>
      <c r="V195" s="28"/>
      <c r="W195" s="28"/>
    </row>
    <row r="196" spans="1:23" x14ac:dyDescent="0.35">
      <c r="A196" s="28"/>
      <c r="B196" s="28"/>
      <c r="C196" s="28"/>
      <c r="D196" s="28"/>
      <c r="E196" s="28"/>
      <c r="F196" s="28"/>
      <c r="G196" s="28"/>
      <c r="H196" s="28"/>
      <c r="I196" s="28"/>
      <c r="J196" s="28"/>
      <c r="K196" s="28"/>
      <c r="L196" s="28"/>
      <c r="M196" s="28"/>
      <c r="N196" s="28"/>
      <c r="O196" s="28"/>
      <c r="P196" s="28"/>
      <c r="Q196" s="28"/>
      <c r="R196" s="28"/>
      <c r="S196" s="28"/>
      <c r="T196" s="28"/>
      <c r="U196" s="28"/>
      <c r="V196" s="28"/>
      <c r="W196" s="28"/>
    </row>
    <row r="197" spans="1:23" x14ac:dyDescent="0.35">
      <c r="A197" s="28"/>
      <c r="B197" s="28"/>
      <c r="C197" s="28"/>
      <c r="D197" s="28"/>
      <c r="E197" s="28"/>
      <c r="F197" s="28"/>
      <c r="G197" s="28"/>
      <c r="H197" s="28"/>
      <c r="I197" s="28"/>
      <c r="J197" s="28"/>
      <c r="K197" s="28"/>
      <c r="L197" s="28"/>
      <c r="M197" s="28"/>
      <c r="N197" s="28"/>
      <c r="O197" s="28"/>
      <c r="P197" s="28"/>
      <c r="Q197" s="28"/>
      <c r="R197" s="28"/>
      <c r="S197" s="28"/>
      <c r="T197" s="28"/>
      <c r="U197" s="28"/>
      <c r="V197" s="28"/>
      <c r="W197" s="28"/>
    </row>
    <row r="198" spans="1:23" x14ac:dyDescent="0.35">
      <c r="A198" s="28"/>
      <c r="B198" s="28"/>
      <c r="C198" s="28"/>
      <c r="D198" s="28"/>
      <c r="E198" s="28"/>
      <c r="F198" s="28"/>
      <c r="G198" s="28"/>
      <c r="H198" s="28"/>
      <c r="I198" s="28"/>
      <c r="J198" s="28"/>
      <c r="K198" s="28"/>
      <c r="L198" s="28"/>
      <c r="M198" s="28"/>
      <c r="N198" s="28"/>
      <c r="O198" s="28"/>
      <c r="P198" s="28"/>
      <c r="Q198" s="28"/>
      <c r="R198" s="28"/>
      <c r="S198" s="28"/>
      <c r="T198" s="28"/>
      <c r="U198" s="28"/>
      <c r="V198" s="28"/>
      <c r="W198" s="28"/>
    </row>
    <row r="199" spans="1:23" x14ac:dyDescent="0.35">
      <c r="A199" s="28"/>
      <c r="B199" s="28"/>
      <c r="C199" s="28"/>
      <c r="D199" s="28"/>
      <c r="E199" s="28"/>
      <c r="F199" s="28"/>
      <c r="G199" s="28"/>
      <c r="H199" s="28"/>
      <c r="I199" s="28"/>
      <c r="J199" s="28"/>
      <c r="K199" s="28"/>
      <c r="L199" s="28"/>
      <c r="M199" s="28"/>
      <c r="N199" s="28"/>
      <c r="O199" s="28"/>
      <c r="P199" s="28"/>
      <c r="Q199" s="28"/>
      <c r="R199" s="28"/>
      <c r="S199" s="28"/>
      <c r="T199" s="28"/>
      <c r="U199" s="28"/>
      <c r="V199" s="28"/>
      <c r="W199" s="28"/>
    </row>
    <row r="200" spans="1:23" x14ac:dyDescent="0.35">
      <c r="A200" s="28"/>
      <c r="B200" s="28"/>
      <c r="C200" s="28"/>
      <c r="D200" s="28"/>
      <c r="E200" s="28"/>
      <c r="F200" s="28"/>
      <c r="G200" s="28"/>
      <c r="H200" s="28"/>
      <c r="I200" s="28"/>
      <c r="J200" s="28"/>
      <c r="K200" s="28"/>
      <c r="L200" s="28"/>
      <c r="M200" s="28"/>
      <c r="N200" s="28"/>
      <c r="O200" s="28"/>
      <c r="P200" s="28"/>
      <c r="Q200" s="28"/>
      <c r="R200" s="28"/>
      <c r="S200" s="28"/>
      <c r="T200" s="28"/>
      <c r="U200" s="28"/>
      <c r="V200" s="28"/>
      <c r="W200" s="28"/>
    </row>
    <row r="201" spans="1:23" x14ac:dyDescent="0.35">
      <c r="A201" s="28"/>
      <c r="B201" s="28"/>
      <c r="C201" s="28"/>
      <c r="D201" s="28"/>
      <c r="E201" s="28"/>
      <c r="F201" s="28"/>
      <c r="G201" s="28"/>
      <c r="H201" s="28"/>
      <c r="I201" s="28"/>
      <c r="J201" s="28"/>
      <c r="K201" s="28"/>
      <c r="L201" s="28"/>
      <c r="M201" s="28"/>
      <c r="N201" s="28"/>
      <c r="O201" s="28"/>
      <c r="P201" s="28"/>
      <c r="Q201" s="28"/>
      <c r="R201" s="28"/>
      <c r="S201" s="28"/>
      <c r="T201" s="28"/>
      <c r="U201" s="28"/>
      <c r="V201" s="28"/>
      <c r="W201" s="28"/>
    </row>
    <row r="202" spans="1:23" x14ac:dyDescent="0.35">
      <c r="A202" s="28"/>
      <c r="B202" s="28"/>
      <c r="C202" s="28"/>
      <c r="D202" s="28"/>
      <c r="E202" s="28"/>
      <c r="F202" s="28"/>
      <c r="G202" s="28"/>
      <c r="H202" s="28"/>
      <c r="I202" s="28"/>
      <c r="J202" s="28"/>
      <c r="K202" s="28"/>
      <c r="L202" s="28"/>
      <c r="M202" s="28"/>
      <c r="N202" s="28"/>
      <c r="O202" s="28"/>
      <c r="P202" s="28"/>
      <c r="Q202" s="28"/>
      <c r="R202" s="28"/>
      <c r="S202" s="28"/>
      <c r="T202" s="28"/>
      <c r="U202" s="28"/>
      <c r="V202" s="28"/>
      <c r="W202" s="28"/>
    </row>
    <row r="203" spans="1:23" x14ac:dyDescent="0.35">
      <c r="A203" s="28"/>
      <c r="B203" s="28"/>
      <c r="C203" s="28"/>
      <c r="D203" s="28"/>
      <c r="E203" s="28"/>
      <c r="F203" s="28"/>
      <c r="G203" s="28"/>
      <c r="H203" s="28"/>
      <c r="I203" s="28"/>
      <c r="J203" s="28"/>
      <c r="K203" s="28"/>
      <c r="L203" s="28"/>
      <c r="M203" s="28"/>
      <c r="N203" s="28"/>
      <c r="O203" s="28"/>
      <c r="P203" s="28"/>
      <c r="Q203" s="28"/>
      <c r="R203" s="28"/>
      <c r="S203" s="28"/>
      <c r="T203" s="28"/>
      <c r="U203" s="28"/>
      <c r="V203" s="28"/>
      <c r="W203" s="28"/>
    </row>
    <row r="204" spans="1:23" x14ac:dyDescent="0.35">
      <c r="A204" s="28"/>
      <c r="B204" s="28"/>
      <c r="C204" s="28"/>
      <c r="D204" s="28"/>
      <c r="E204" s="28"/>
      <c r="F204" s="28"/>
      <c r="G204" s="28"/>
      <c r="H204" s="28"/>
      <c r="I204" s="28"/>
      <c r="J204" s="28"/>
      <c r="K204" s="28"/>
      <c r="L204" s="28"/>
      <c r="M204" s="28"/>
      <c r="N204" s="28"/>
      <c r="O204" s="28"/>
      <c r="P204" s="28"/>
      <c r="Q204" s="28"/>
      <c r="R204" s="28"/>
      <c r="S204" s="28"/>
      <c r="T204" s="28"/>
      <c r="U204" s="28"/>
      <c r="V204" s="28"/>
      <c r="W204" s="28"/>
    </row>
    <row r="205" spans="1:23" x14ac:dyDescent="0.35">
      <c r="A205" s="28"/>
      <c r="B205" s="28"/>
      <c r="C205" s="28"/>
      <c r="D205" s="28"/>
      <c r="E205" s="28"/>
      <c r="F205" s="28"/>
      <c r="G205" s="28"/>
      <c r="H205" s="28"/>
      <c r="I205" s="28"/>
      <c r="J205" s="28"/>
      <c r="K205" s="28"/>
      <c r="L205" s="28"/>
      <c r="M205" s="28"/>
      <c r="N205" s="28"/>
      <c r="O205" s="28"/>
      <c r="P205" s="28"/>
      <c r="Q205" s="28"/>
      <c r="R205" s="28"/>
      <c r="S205" s="28"/>
      <c r="T205" s="28"/>
      <c r="U205" s="28"/>
      <c r="V205" s="28"/>
      <c r="W205" s="28"/>
    </row>
    <row r="206" spans="1:23" x14ac:dyDescent="0.35">
      <c r="A206" s="28"/>
      <c r="B206" s="28"/>
      <c r="C206" s="28"/>
      <c r="D206" s="28"/>
      <c r="E206" s="28"/>
      <c r="F206" s="28"/>
      <c r="G206" s="28"/>
      <c r="H206" s="28"/>
      <c r="I206" s="28"/>
      <c r="J206" s="28"/>
      <c r="K206" s="28"/>
      <c r="L206" s="28"/>
      <c r="M206" s="28"/>
      <c r="N206" s="28"/>
      <c r="O206" s="28"/>
      <c r="P206" s="28"/>
      <c r="Q206" s="28"/>
      <c r="R206" s="28"/>
      <c r="S206" s="28"/>
      <c r="T206" s="28"/>
      <c r="U206" s="28"/>
      <c r="V206" s="28"/>
      <c r="W206" s="28"/>
    </row>
    <row r="207" spans="1:23" x14ac:dyDescent="0.35">
      <c r="A207" s="28"/>
      <c r="B207" s="28"/>
      <c r="C207" s="28"/>
      <c r="D207" s="28"/>
      <c r="E207" s="28"/>
      <c r="F207" s="28"/>
      <c r="G207" s="28"/>
      <c r="H207" s="28"/>
      <c r="I207" s="28"/>
      <c r="J207" s="28"/>
      <c r="K207" s="28"/>
      <c r="L207" s="28"/>
      <c r="M207" s="28"/>
      <c r="N207" s="28"/>
      <c r="O207" s="28"/>
      <c r="P207" s="28"/>
      <c r="Q207" s="28"/>
      <c r="R207" s="28"/>
      <c r="S207" s="28"/>
      <c r="T207" s="28"/>
      <c r="U207" s="28"/>
      <c r="V207" s="28"/>
      <c r="W207" s="28"/>
    </row>
    <row r="208" spans="1:23" x14ac:dyDescent="0.35">
      <c r="B208" s="28"/>
      <c r="C208" s="28"/>
      <c r="D208" s="28"/>
      <c r="E208" s="28"/>
      <c r="F208" s="28"/>
      <c r="G208" s="28"/>
      <c r="H208" s="28"/>
      <c r="I208" s="28"/>
      <c r="J208" s="28"/>
      <c r="K208" s="28"/>
      <c r="L208" s="28"/>
      <c r="M208" s="28"/>
      <c r="N208" s="28"/>
      <c r="O208" s="28"/>
      <c r="P208" s="28"/>
      <c r="Q208" s="28"/>
      <c r="R208" s="28"/>
      <c r="S208" s="28"/>
      <c r="T208" s="28"/>
      <c r="U208" s="28"/>
      <c r="V208" s="28"/>
      <c r="W208" s="28"/>
    </row>
    <row r="209" spans="2:23" x14ac:dyDescent="0.35">
      <c r="B209" s="28"/>
      <c r="C209" s="28"/>
      <c r="D209" s="28"/>
      <c r="E209" s="28"/>
      <c r="F209" s="28"/>
      <c r="G209" s="28"/>
      <c r="H209" s="28"/>
      <c r="I209" s="28"/>
      <c r="J209" s="28"/>
      <c r="K209" s="28"/>
      <c r="L209" s="28"/>
      <c r="M209" s="28"/>
      <c r="N209" s="28"/>
      <c r="O209" s="28"/>
      <c r="P209" s="28"/>
      <c r="Q209" s="28"/>
      <c r="R209" s="28"/>
      <c r="S209" s="28"/>
      <c r="T209" s="28"/>
      <c r="U209" s="28"/>
      <c r="V209" s="28"/>
      <c r="W209" s="28"/>
    </row>
    <row r="210" spans="2:23" x14ac:dyDescent="0.35">
      <c r="B210" s="28"/>
      <c r="C210" s="28"/>
      <c r="D210" s="28"/>
      <c r="E210" s="28"/>
      <c r="F210" s="28"/>
      <c r="G210" s="28"/>
      <c r="H210" s="28"/>
      <c r="I210" s="28"/>
      <c r="J210" s="28"/>
      <c r="K210" s="28"/>
      <c r="L210" s="28"/>
      <c r="M210" s="28"/>
      <c r="N210" s="28"/>
      <c r="O210" s="28"/>
      <c r="P210" s="28"/>
      <c r="Q210" s="28"/>
      <c r="R210" s="28"/>
      <c r="S210" s="28"/>
      <c r="T210" s="28"/>
      <c r="U210" s="28"/>
      <c r="V210" s="28"/>
      <c r="W210" s="28"/>
    </row>
    <row r="211" spans="2:23" x14ac:dyDescent="0.35">
      <c r="B211" s="28"/>
      <c r="C211" s="28"/>
      <c r="D211" s="28"/>
      <c r="E211" s="28"/>
      <c r="F211" s="28"/>
      <c r="G211" s="28"/>
      <c r="H211" s="28"/>
      <c r="I211" s="28"/>
      <c r="J211" s="28"/>
      <c r="K211" s="28"/>
      <c r="L211" s="28"/>
      <c r="M211" s="28"/>
      <c r="N211" s="28"/>
      <c r="O211" s="28"/>
      <c r="P211" s="28"/>
      <c r="Q211" s="28"/>
      <c r="R211" s="28"/>
      <c r="S211" s="28"/>
      <c r="T211" s="28"/>
      <c r="U211" s="28"/>
      <c r="V211" s="28"/>
      <c r="W211" s="28"/>
    </row>
    <row r="212" spans="2:23" x14ac:dyDescent="0.35">
      <c r="B212" s="28"/>
      <c r="C212" s="28"/>
      <c r="D212" s="28"/>
      <c r="E212" s="28"/>
      <c r="F212" s="28"/>
      <c r="G212" s="28"/>
      <c r="H212" s="28"/>
      <c r="I212" s="28"/>
      <c r="J212" s="28"/>
      <c r="K212" s="28"/>
      <c r="L212" s="28"/>
      <c r="M212" s="28"/>
      <c r="N212" s="28"/>
      <c r="O212" s="28"/>
      <c r="P212" s="28"/>
      <c r="Q212" s="28"/>
      <c r="R212" s="28"/>
      <c r="S212" s="28"/>
      <c r="T212" s="28"/>
      <c r="U212" s="28"/>
      <c r="V212" s="28"/>
      <c r="W212" s="28"/>
    </row>
    <row r="213" spans="2:23" x14ac:dyDescent="0.35">
      <c r="B213" s="28"/>
      <c r="C213" s="28"/>
      <c r="D213" s="28"/>
      <c r="E213" s="28"/>
      <c r="F213" s="28"/>
      <c r="G213" s="28"/>
      <c r="H213" s="28"/>
      <c r="I213" s="28"/>
      <c r="J213" s="28"/>
      <c r="K213" s="28"/>
      <c r="L213" s="28"/>
      <c r="M213" s="28"/>
      <c r="N213" s="28"/>
      <c r="O213" s="28"/>
      <c r="P213" s="28"/>
      <c r="Q213" s="28"/>
      <c r="R213" s="28"/>
      <c r="S213" s="28"/>
      <c r="T213" s="28"/>
      <c r="U213" s="28"/>
      <c r="V213" s="28"/>
      <c r="W213" s="28"/>
    </row>
    <row r="214" spans="2:23" x14ac:dyDescent="0.35">
      <c r="B214" s="28"/>
      <c r="C214" s="28"/>
      <c r="D214" s="28"/>
      <c r="E214" s="28"/>
      <c r="F214" s="28"/>
      <c r="G214" s="28"/>
      <c r="H214" s="28"/>
      <c r="I214" s="28"/>
      <c r="J214" s="28"/>
      <c r="K214" s="28"/>
      <c r="L214" s="28"/>
      <c r="M214" s="28"/>
      <c r="N214" s="28"/>
      <c r="O214" s="28"/>
      <c r="P214" s="28"/>
      <c r="Q214" s="28"/>
      <c r="R214" s="28"/>
      <c r="S214" s="28"/>
      <c r="T214" s="28"/>
      <c r="U214" s="28"/>
      <c r="V214" s="28"/>
      <c r="W214" s="28"/>
    </row>
    <row r="215" spans="2:23" x14ac:dyDescent="0.35">
      <c r="B215" s="28"/>
      <c r="C215" s="28"/>
      <c r="D215" s="28"/>
      <c r="E215" s="28"/>
      <c r="F215" s="28"/>
      <c r="G215" s="28"/>
      <c r="H215" s="28"/>
      <c r="I215" s="28"/>
      <c r="J215" s="28"/>
      <c r="K215" s="28"/>
      <c r="L215" s="28"/>
      <c r="M215" s="28"/>
      <c r="N215" s="28"/>
      <c r="O215" s="28"/>
      <c r="P215" s="28"/>
      <c r="Q215" s="28"/>
      <c r="R215" s="28"/>
      <c r="S215" s="28"/>
      <c r="T215" s="28"/>
      <c r="U215" s="28"/>
      <c r="V215" s="28"/>
      <c r="W215" s="28"/>
    </row>
    <row r="216" spans="2:23" x14ac:dyDescent="0.35">
      <c r="B216" s="28"/>
      <c r="C216" s="28"/>
      <c r="D216" s="28"/>
      <c r="E216" s="28"/>
      <c r="F216" s="28"/>
      <c r="G216" s="28"/>
      <c r="H216" s="28"/>
      <c r="I216" s="28"/>
      <c r="J216" s="28"/>
      <c r="K216" s="28"/>
      <c r="L216" s="28"/>
      <c r="M216" s="28"/>
      <c r="N216" s="28"/>
      <c r="O216" s="28"/>
      <c r="P216" s="28"/>
      <c r="Q216" s="28"/>
      <c r="R216" s="28"/>
      <c r="S216" s="28"/>
      <c r="T216" s="28"/>
      <c r="U216" s="28"/>
      <c r="V216" s="28"/>
      <c r="W216" s="28"/>
    </row>
    <row r="217" spans="2:23" x14ac:dyDescent="0.35">
      <c r="B217" s="28"/>
      <c r="C217" s="28"/>
      <c r="D217" s="28"/>
      <c r="E217" s="28"/>
      <c r="F217" s="28"/>
      <c r="G217" s="28"/>
      <c r="H217" s="28"/>
      <c r="I217" s="28"/>
      <c r="J217" s="28"/>
      <c r="K217" s="28"/>
      <c r="L217" s="28"/>
      <c r="M217" s="28"/>
      <c r="N217" s="28"/>
      <c r="O217" s="28"/>
      <c r="P217" s="28"/>
      <c r="Q217" s="28"/>
      <c r="R217" s="28"/>
      <c r="S217" s="28"/>
      <c r="T217" s="28"/>
      <c r="U217" s="28"/>
      <c r="V217" s="28"/>
      <c r="W217" s="28"/>
    </row>
    <row r="218" spans="2:23" x14ac:dyDescent="0.35">
      <c r="B218" s="28"/>
      <c r="C218" s="28"/>
      <c r="D218" s="28"/>
      <c r="E218" s="28"/>
      <c r="F218" s="28"/>
      <c r="G218" s="28"/>
      <c r="H218" s="28"/>
      <c r="I218" s="28"/>
      <c r="J218" s="28"/>
      <c r="K218" s="28"/>
      <c r="L218" s="28"/>
      <c r="M218" s="28"/>
      <c r="N218" s="28"/>
      <c r="O218" s="28"/>
      <c r="P218" s="28"/>
      <c r="Q218" s="28"/>
      <c r="R218" s="28"/>
      <c r="S218" s="28"/>
      <c r="T218" s="28"/>
      <c r="U218" s="28"/>
      <c r="V218" s="28"/>
      <c r="W218" s="28"/>
    </row>
    <row r="219" spans="2:23" x14ac:dyDescent="0.35">
      <c r="B219" s="28"/>
      <c r="C219" s="28"/>
      <c r="D219" s="28"/>
      <c r="E219" s="28"/>
      <c r="F219" s="28"/>
      <c r="G219" s="28"/>
      <c r="H219" s="28"/>
      <c r="I219" s="28"/>
      <c r="J219" s="28"/>
      <c r="K219" s="28"/>
      <c r="L219" s="28"/>
      <c r="M219" s="28"/>
      <c r="N219" s="28"/>
      <c r="O219" s="28"/>
      <c r="P219" s="28"/>
      <c r="Q219" s="28"/>
      <c r="R219" s="28"/>
      <c r="S219" s="28"/>
      <c r="T219" s="28"/>
      <c r="U219" s="28"/>
      <c r="V219" s="28"/>
      <c r="W219" s="28"/>
    </row>
    <row r="220" spans="2:23" x14ac:dyDescent="0.35">
      <c r="B220" s="28"/>
      <c r="C220" s="28"/>
      <c r="D220" s="28"/>
      <c r="E220" s="28"/>
      <c r="F220" s="28"/>
      <c r="G220" s="28"/>
      <c r="H220" s="28"/>
      <c r="I220" s="28"/>
      <c r="J220" s="28"/>
      <c r="K220" s="28"/>
      <c r="L220" s="28"/>
      <c r="M220" s="28"/>
      <c r="N220" s="28"/>
      <c r="O220" s="28"/>
      <c r="P220" s="28"/>
      <c r="Q220" s="28"/>
      <c r="R220" s="28"/>
      <c r="S220" s="28"/>
      <c r="T220" s="28"/>
      <c r="U220" s="28"/>
      <c r="V220" s="28"/>
      <c r="W220" s="28"/>
    </row>
    <row r="221" spans="2:23" x14ac:dyDescent="0.35">
      <c r="B221" s="28"/>
      <c r="C221" s="28"/>
      <c r="D221" s="28"/>
      <c r="E221" s="28"/>
      <c r="F221" s="28"/>
      <c r="G221" s="28"/>
      <c r="H221" s="28"/>
      <c r="I221" s="28"/>
      <c r="J221" s="28"/>
      <c r="K221" s="28"/>
      <c r="L221" s="28"/>
      <c r="M221" s="28"/>
      <c r="N221" s="28"/>
      <c r="O221" s="28"/>
      <c r="P221" s="28"/>
      <c r="Q221" s="28"/>
      <c r="R221" s="28"/>
      <c r="S221" s="28"/>
      <c r="T221" s="28"/>
      <c r="U221" s="28"/>
      <c r="V221" s="28"/>
      <c r="W221" s="28"/>
    </row>
    <row r="222" spans="2:23" x14ac:dyDescent="0.35">
      <c r="B222" s="28"/>
      <c r="C222" s="28"/>
      <c r="D222" s="28"/>
      <c r="E222" s="28"/>
      <c r="F222" s="28"/>
      <c r="G222" s="28"/>
      <c r="H222" s="28"/>
      <c r="I222" s="28"/>
      <c r="J222" s="28"/>
      <c r="K222" s="28"/>
      <c r="L222" s="28"/>
      <c r="M222" s="28"/>
      <c r="N222" s="28"/>
      <c r="O222" s="28"/>
      <c r="P222" s="28"/>
      <c r="Q222" s="28"/>
      <c r="R222" s="28"/>
      <c r="S222" s="28"/>
      <c r="T222" s="28"/>
      <c r="U222" s="28"/>
      <c r="V222" s="28"/>
      <c r="W222" s="28"/>
    </row>
    <row r="223" spans="2:23" x14ac:dyDescent="0.35">
      <c r="B223" s="28"/>
      <c r="C223" s="28"/>
      <c r="D223" s="28"/>
      <c r="E223" s="28"/>
      <c r="F223" s="28"/>
      <c r="G223" s="28"/>
      <c r="H223" s="28"/>
      <c r="I223" s="28"/>
      <c r="J223" s="28"/>
      <c r="K223" s="28"/>
      <c r="L223" s="28"/>
      <c r="M223" s="28"/>
      <c r="N223" s="28"/>
      <c r="O223" s="28"/>
      <c r="P223" s="28"/>
      <c r="Q223" s="28"/>
      <c r="R223" s="28"/>
      <c r="S223" s="28"/>
      <c r="T223" s="28"/>
      <c r="U223" s="28"/>
      <c r="V223" s="28"/>
      <c r="W223" s="28"/>
    </row>
    <row r="224" spans="2:23" x14ac:dyDescent="0.35">
      <c r="B224" s="28"/>
      <c r="C224" s="28"/>
      <c r="D224" s="28"/>
      <c r="E224" s="28"/>
      <c r="F224" s="28"/>
      <c r="G224" s="28"/>
      <c r="H224" s="28"/>
      <c r="I224" s="28"/>
      <c r="J224" s="28"/>
      <c r="K224" s="28"/>
      <c r="L224" s="28"/>
      <c r="M224" s="28"/>
      <c r="N224" s="28"/>
      <c r="O224" s="28"/>
      <c r="P224" s="28"/>
      <c r="Q224" s="28"/>
      <c r="R224" s="28"/>
      <c r="S224" s="28"/>
      <c r="T224" s="28"/>
      <c r="U224" s="28"/>
      <c r="V224" s="28"/>
      <c r="W224" s="28"/>
    </row>
    <row r="225" spans="2:23" x14ac:dyDescent="0.35">
      <c r="B225" s="28"/>
      <c r="C225" s="28"/>
      <c r="D225" s="28"/>
      <c r="E225" s="28"/>
      <c r="F225" s="28"/>
      <c r="G225" s="28"/>
      <c r="H225" s="28"/>
      <c r="I225" s="28"/>
      <c r="J225" s="28"/>
      <c r="K225" s="28"/>
      <c r="L225" s="28"/>
      <c r="M225" s="28"/>
      <c r="N225" s="28"/>
      <c r="O225" s="28"/>
      <c r="P225" s="28"/>
      <c r="Q225" s="28"/>
      <c r="R225" s="28"/>
      <c r="S225" s="28"/>
      <c r="T225" s="28"/>
      <c r="U225" s="28"/>
      <c r="V225" s="28"/>
      <c r="W225" s="28"/>
    </row>
    <row r="226" spans="2:23" x14ac:dyDescent="0.35">
      <c r="B226" s="28"/>
      <c r="C226" s="28"/>
      <c r="D226" s="28"/>
      <c r="E226" s="28"/>
      <c r="F226" s="28"/>
      <c r="G226" s="28"/>
      <c r="H226" s="28"/>
      <c r="I226" s="28"/>
      <c r="J226" s="28"/>
      <c r="K226" s="28"/>
      <c r="L226" s="28"/>
      <c r="M226" s="28"/>
      <c r="N226" s="28"/>
      <c r="O226" s="28"/>
      <c r="P226" s="28"/>
      <c r="Q226" s="28"/>
      <c r="R226" s="28"/>
      <c r="S226" s="28"/>
      <c r="T226" s="28"/>
      <c r="U226" s="28"/>
      <c r="V226" s="28"/>
      <c r="W226" s="28"/>
    </row>
    <row r="227" spans="2:23" x14ac:dyDescent="0.35">
      <c r="B227" s="28"/>
      <c r="C227" s="28"/>
      <c r="D227" s="28"/>
      <c r="E227" s="28"/>
      <c r="F227" s="28"/>
      <c r="G227" s="28"/>
      <c r="H227" s="28"/>
      <c r="I227" s="28"/>
      <c r="J227" s="28"/>
      <c r="K227" s="28"/>
      <c r="L227" s="28"/>
      <c r="M227" s="28"/>
      <c r="N227" s="28"/>
      <c r="O227" s="28"/>
      <c r="P227" s="28"/>
      <c r="Q227" s="28"/>
      <c r="R227" s="28"/>
      <c r="S227" s="28"/>
      <c r="T227" s="28"/>
      <c r="U227" s="28"/>
      <c r="V227" s="28"/>
      <c r="W227" s="28"/>
    </row>
    <row r="228" spans="2:23" x14ac:dyDescent="0.35">
      <c r="B228" s="28"/>
      <c r="C228" s="28"/>
      <c r="D228" s="28"/>
      <c r="E228" s="28"/>
      <c r="F228" s="28"/>
      <c r="G228" s="28"/>
      <c r="H228" s="28"/>
      <c r="I228" s="28"/>
      <c r="J228" s="28"/>
      <c r="K228" s="28"/>
      <c r="L228" s="28"/>
      <c r="M228" s="28"/>
      <c r="N228" s="28"/>
      <c r="O228" s="28"/>
      <c r="P228" s="28"/>
      <c r="Q228" s="28"/>
      <c r="R228" s="28"/>
      <c r="S228" s="28"/>
      <c r="T228" s="28"/>
      <c r="U228" s="28"/>
      <c r="V228" s="28"/>
      <c r="W228" s="28"/>
    </row>
    <row r="229" spans="2:23" x14ac:dyDescent="0.35">
      <c r="B229" s="28"/>
      <c r="C229" s="28"/>
      <c r="D229" s="28"/>
      <c r="E229" s="28"/>
      <c r="F229" s="28"/>
      <c r="G229" s="28"/>
      <c r="H229" s="28"/>
      <c r="I229" s="28"/>
      <c r="J229" s="28"/>
      <c r="K229" s="28"/>
      <c r="L229" s="28"/>
      <c r="M229" s="28"/>
      <c r="N229" s="28"/>
      <c r="O229" s="28"/>
      <c r="P229" s="28"/>
      <c r="Q229" s="28"/>
      <c r="R229" s="28"/>
      <c r="S229" s="28"/>
      <c r="T229" s="28"/>
      <c r="U229" s="28"/>
      <c r="V229" s="28"/>
      <c r="W229" s="28"/>
    </row>
    <row r="230" spans="2:23" x14ac:dyDescent="0.35">
      <c r="B230" s="28"/>
      <c r="C230" s="28"/>
      <c r="D230" s="28"/>
      <c r="E230" s="28"/>
      <c r="F230" s="28"/>
      <c r="G230" s="28"/>
      <c r="H230" s="28"/>
      <c r="I230" s="28"/>
      <c r="J230" s="28"/>
      <c r="K230" s="28"/>
      <c r="L230" s="28"/>
      <c r="M230" s="28"/>
      <c r="N230" s="28"/>
      <c r="O230" s="28"/>
      <c r="P230" s="28"/>
      <c r="Q230" s="28"/>
      <c r="R230" s="28"/>
      <c r="S230" s="28"/>
      <c r="T230" s="28"/>
      <c r="U230" s="28"/>
      <c r="V230" s="28"/>
      <c r="W230" s="28"/>
    </row>
    <row r="231" spans="2:23" x14ac:dyDescent="0.35">
      <c r="B231" s="28"/>
      <c r="C231" s="28"/>
      <c r="D231" s="28"/>
      <c r="E231" s="28"/>
      <c r="F231" s="28"/>
      <c r="G231" s="28"/>
      <c r="H231" s="28"/>
      <c r="I231" s="28"/>
      <c r="J231" s="28"/>
      <c r="K231" s="28"/>
      <c r="L231" s="28"/>
      <c r="M231" s="28"/>
      <c r="N231" s="28"/>
      <c r="O231" s="28"/>
      <c r="P231" s="28"/>
      <c r="Q231" s="28"/>
      <c r="R231" s="28"/>
      <c r="S231" s="28"/>
      <c r="T231" s="28"/>
      <c r="U231" s="28"/>
      <c r="V231" s="28"/>
      <c r="W231" s="28"/>
    </row>
    <row r="232" spans="2:23" x14ac:dyDescent="0.35">
      <c r="B232" s="28"/>
      <c r="C232" s="28"/>
      <c r="D232" s="28"/>
      <c r="E232" s="28"/>
      <c r="F232" s="28"/>
      <c r="G232" s="28"/>
      <c r="H232" s="28"/>
      <c r="I232" s="28"/>
      <c r="J232" s="28"/>
      <c r="K232" s="28"/>
      <c r="L232" s="28"/>
      <c r="M232" s="28"/>
      <c r="N232" s="28"/>
      <c r="O232" s="28"/>
      <c r="P232" s="28"/>
      <c r="Q232" s="28"/>
      <c r="R232" s="28"/>
      <c r="S232" s="28"/>
      <c r="T232" s="28"/>
      <c r="U232" s="28"/>
      <c r="V232" s="28"/>
      <c r="W232" s="28"/>
    </row>
    <row r="233" spans="2:23" x14ac:dyDescent="0.35">
      <c r="B233" s="28"/>
      <c r="C233" s="28"/>
      <c r="D233" s="28"/>
      <c r="E233" s="28"/>
      <c r="F233" s="28"/>
      <c r="G233" s="28"/>
      <c r="H233" s="28"/>
      <c r="I233" s="28"/>
      <c r="J233" s="28"/>
      <c r="K233" s="28"/>
      <c r="L233" s="28"/>
      <c r="M233" s="28"/>
      <c r="N233" s="28"/>
      <c r="O233" s="28"/>
      <c r="P233" s="28"/>
      <c r="Q233" s="28"/>
      <c r="R233" s="28"/>
      <c r="S233" s="28"/>
      <c r="T233" s="28"/>
      <c r="U233" s="28"/>
      <c r="V233" s="28"/>
      <c r="W233" s="28"/>
    </row>
    <row r="234" spans="2:23" x14ac:dyDescent="0.35">
      <c r="B234" s="28"/>
      <c r="C234" s="28"/>
      <c r="D234" s="28"/>
      <c r="E234" s="28"/>
      <c r="F234" s="28"/>
      <c r="G234" s="28"/>
      <c r="H234" s="28"/>
      <c r="I234" s="28"/>
      <c r="J234" s="28"/>
      <c r="K234" s="28"/>
      <c r="L234" s="28"/>
      <c r="M234" s="28"/>
      <c r="N234" s="28"/>
      <c r="O234" s="28"/>
      <c r="P234" s="28"/>
      <c r="Q234" s="28"/>
      <c r="R234" s="28"/>
      <c r="S234" s="28"/>
      <c r="T234" s="28"/>
      <c r="U234" s="28"/>
      <c r="V234" s="28"/>
      <c r="W234" s="28"/>
    </row>
    <row r="235" spans="2:23" x14ac:dyDescent="0.35">
      <c r="B235" s="28"/>
      <c r="C235" s="28"/>
      <c r="D235" s="28"/>
      <c r="E235" s="28"/>
      <c r="F235" s="28"/>
      <c r="G235" s="28"/>
      <c r="H235" s="28"/>
      <c r="I235" s="28"/>
      <c r="J235" s="28"/>
      <c r="K235" s="28"/>
      <c r="L235" s="28"/>
      <c r="M235" s="28"/>
      <c r="N235" s="28"/>
      <c r="O235" s="28"/>
      <c r="P235" s="28"/>
      <c r="Q235" s="28"/>
      <c r="R235" s="28"/>
      <c r="S235" s="28"/>
      <c r="T235" s="28"/>
      <c r="U235" s="28"/>
      <c r="V235" s="28"/>
      <c r="W235" s="28"/>
    </row>
    <row r="236" spans="2:23" x14ac:dyDescent="0.35">
      <c r="B236" s="28"/>
      <c r="C236" s="28"/>
      <c r="D236" s="28"/>
      <c r="E236" s="28"/>
      <c r="F236" s="28"/>
      <c r="G236" s="28"/>
      <c r="H236" s="28"/>
      <c r="I236" s="28"/>
      <c r="J236" s="28"/>
      <c r="K236" s="28"/>
      <c r="L236" s="28"/>
      <c r="M236" s="28"/>
      <c r="N236" s="28"/>
      <c r="O236" s="28"/>
      <c r="P236" s="28"/>
      <c r="Q236" s="28"/>
      <c r="R236" s="28"/>
      <c r="S236" s="28"/>
      <c r="T236" s="28"/>
      <c r="U236" s="28"/>
      <c r="V236" s="28"/>
      <c r="W236" s="28"/>
    </row>
    <row r="237" spans="2:23" x14ac:dyDescent="0.35">
      <c r="B237" s="28"/>
      <c r="C237" s="28"/>
      <c r="D237" s="28"/>
      <c r="E237" s="28"/>
      <c r="F237" s="28"/>
      <c r="G237" s="28"/>
      <c r="H237" s="28"/>
      <c r="I237" s="28"/>
      <c r="J237" s="28"/>
      <c r="K237" s="28"/>
      <c r="L237" s="28"/>
      <c r="M237" s="28"/>
      <c r="N237" s="28"/>
      <c r="O237" s="28"/>
      <c r="P237" s="28"/>
      <c r="Q237" s="28"/>
      <c r="R237" s="28"/>
      <c r="S237" s="28"/>
      <c r="T237" s="28"/>
      <c r="U237" s="28"/>
      <c r="V237" s="28"/>
      <c r="W237" s="28"/>
    </row>
    <row r="238" spans="2:23" x14ac:dyDescent="0.35">
      <c r="B238" s="28"/>
      <c r="C238" s="28"/>
      <c r="D238" s="28"/>
      <c r="E238" s="28"/>
      <c r="F238" s="28"/>
      <c r="G238" s="28"/>
      <c r="H238" s="28"/>
      <c r="I238" s="28"/>
      <c r="J238" s="28"/>
      <c r="K238" s="28"/>
      <c r="L238" s="28"/>
      <c r="M238" s="28"/>
      <c r="N238" s="28"/>
      <c r="O238" s="28"/>
      <c r="P238" s="28"/>
      <c r="Q238" s="28"/>
      <c r="R238" s="28"/>
      <c r="S238" s="28"/>
      <c r="T238" s="28"/>
      <c r="U238" s="28"/>
      <c r="V238" s="28"/>
      <c r="W238" s="28"/>
    </row>
    <row r="239" spans="2:23" x14ac:dyDescent="0.35">
      <c r="B239" s="28"/>
      <c r="C239" s="28"/>
      <c r="D239" s="28"/>
      <c r="E239" s="28"/>
      <c r="F239" s="28"/>
      <c r="G239" s="28"/>
      <c r="H239" s="28"/>
      <c r="I239" s="28"/>
      <c r="J239" s="28"/>
      <c r="K239" s="28"/>
      <c r="L239" s="28"/>
      <c r="M239" s="28"/>
      <c r="N239" s="28"/>
      <c r="O239" s="28"/>
      <c r="P239" s="28"/>
      <c r="Q239" s="28"/>
      <c r="R239" s="28"/>
      <c r="S239" s="28"/>
      <c r="T239" s="28"/>
      <c r="U239" s="28"/>
      <c r="V239" s="28"/>
      <c r="W239" s="28"/>
    </row>
    <row r="240" spans="2:23" x14ac:dyDescent="0.35">
      <c r="B240" s="28"/>
      <c r="C240" s="28"/>
      <c r="D240" s="28"/>
      <c r="E240" s="28"/>
      <c r="F240" s="28"/>
      <c r="G240" s="28"/>
      <c r="H240" s="28"/>
      <c r="I240" s="28"/>
      <c r="J240" s="28"/>
      <c r="K240" s="28"/>
      <c r="L240" s="28"/>
      <c r="M240" s="28"/>
      <c r="N240" s="28"/>
      <c r="O240" s="28"/>
      <c r="P240" s="28"/>
      <c r="Q240" s="28"/>
      <c r="R240" s="28"/>
      <c r="S240" s="28"/>
      <c r="T240" s="28"/>
      <c r="U240" s="28"/>
      <c r="V240" s="28"/>
      <c r="W240" s="28"/>
    </row>
    <row r="241" spans="2:23" x14ac:dyDescent="0.35">
      <c r="B241" s="28"/>
      <c r="C241" s="28"/>
      <c r="D241" s="28"/>
      <c r="E241" s="28"/>
      <c r="F241" s="28"/>
      <c r="G241" s="28"/>
      <c r="H241" s="28"/>
      <c r="I241" s="28"/>
      <c r="J241" s="28"/>
      <c r="K241" s="28"/>
      <c r="L241" s="28"/>
      <c r="M241" s="28"/>
      <c r="N241" s="28"/>
      <c r="O241" s="28"/>
      <c r="P241" s="28"/>
      <c r="Q241" s="28"/>
      <c r="R241" s="28"/>
      <c r="S241" s="28"/>
      <c r="T241" s="28"/>
      <c r="U241" s="28"/>
      <c r="V241" s="28"/>
      <c r="W241" s="28"/>
    </row>
    <row r="242" spans="2:23" x14ac:dyDescent="0.35">
      <c r="B242" s="28"/>
      <c r="C242" s="28"/>
      <c r="D242" s="28"/>
      <c r="E242" s="28"/>
      <c r="F242" s="28"/>
      <c r="G242" s="28"/>
      <c r="H242" s="28"/>
      <c r="I242" s="28"/>
      <c r="J242" s="28"/>
      <c r="K242" s="28"/>
      <c r="L242" s="28"/>
      <c r="M242" s="28"/>
      <c r="N242" s="28"/>
      <c r="O242" s="28"/>
      <c r="P242" s="28"/>
      <c r="Q242" s="28"/>
      <c r="R242" s="28"/>
      <c r="S242" s="28"/>
      <c r="T242" s="28"/>
      <c r="U242" s="28"/>
      <c r="V242" s="28"/>
      <c r="W242" s="28"/>
    </row>
    <row r="243" spans="2:23" x14ac:dyDescent="0.35">
      <c r="B243" s="28"/>
      <c r="C243" s="28"/>
      <c r="D243" s="28"/>
      <c r="E243" s="28"/>
      <c r="F243" s="28"/>
      <c r="G243" s="28"/>
      <c r="H243" s="28"/>
      <c r="I243" s="28"/>
      <c r="J243" s="28"/>
      <c r="K243" s="28"/>
      <c r="L243" s="28"/>
      <c r="M243" s="28"/>
      <c r="N243" s="28"/>
      <c r="O243" s="28"/>
      <c r="P243" s="28"/>
      <c r="Q243" s="28"/>
      <c r="R243" s="28"/>
      <c r="S243" s="28"/>
      <c r="T243" s="28"/>
      <c r="U243" s="28"/>
      <c r="V243" s="28"/>
      <c r="W243" s="28"/>
    </row>
    <row r="244" spans="2:23" x14ac:dyDescent="0.35">
      <c r="B244" s="28"/>
      <c r="C244" s="28"/>
      <c r="D244" s="28"/>
      <c r="E244" s="28"/>
      <c r="F244" s="28"/>
      <c r="G244" s="28"/>
      <c r="H244" s="28"/>
      <c r="I244" s="28"/>
      <c r="J244" s="28"/>
      <c r="K244" s="28"/>
      <c r="L244" s="28"/>
      <c r="M244" s="28"/>
      <c r="N244" s="28"/>
      <c r="O244" s="28"/>
      <c r="P244" s="28"/>
      <c r="Q244" s="28"/>
      <c r="R244" s="28"/>
      <c r="S244" s="28"/>
      <c r="T244" s="28"/>
      <c r="U244" s="28"/>
      <c r="V244" s="28"/>
      <c r="W244" s="28"/>
    </row>
    <row r="245" spans="2:23" x14ac:dyDescent="0.35">
      <c r="B245" s="28"/>
      <c r="C245" s="28"/>
      <c r="D245" s="28"/>
      <c r="E245" s="28"/>
      <c r="F245" s="28"/>
      <c r="G245" s="28"/>
      <c r="H245" s="28"/>
      <c r="I245" s="28"/>
      <c r="J245" s="28"/>
      <c r="K245" s="28"/>
      <c r="L245" s="28"/>
      <c r="M245" s="28"/>
      <c r="N245" s="28"/>
      <c r="O245" s="28"/>
      <c r="P245" s="28"/>
      <c r="Q245" s="28"/>
      <c r="R245" s="28"/>
      <c r="S245" s="28"/>
      <c r="T245" s="28"/>
      <c r="U245" s="28"/>
      <c r="V245" s="28"/>
      <c r="W245" s="28"/>
    </row>
    <row r="246" spans="2:23" x14ac:dyDescent="0.35">
      <c r="B246" s="28"/>
      <c r="C246" s="28"/>
      <c r="D246" s="28"/>
      <c r="E246" s="28"/>
      <c r="F246" s="28"/>
      <c r="G246" s="28"/>
      <c r="H246" s="28"/>
      <c r="I246" s="28"/>
      <c r="J246" s="28"/>
      <c r="K246" s="28"/>
      <c r="L246" s="28"/>
      <c r="M246" s="28"/>
      <c r="N246" s="28"/>
      <c r="O246" s="28"/>
      <c r="P246" s="28"/>
      <c r="Q246" s="28"/>
      <c r="R246" s="28"/>
      <c r="S246" s="28"/>
      <c r="T246" s="28"/>
      <c r="U246" s="28"/>
      <c r="V246" s="28"/>
      <c r="W246" s="28"/>
    </row>
    <row r="247" spans="2:23" x14ac:dyDescent="0.35">
      <c r="B247" s="28"/>
      <c r="C247" s="28"/>
      <c r="D247" s="28"/>
      <c r="E247" s="28"/>
      <c r="F247" s="28"/>
      <c r="G247" s="28"/>
      <c r="H247" s="28"/>
      <c r="I247" s="28"/>
      <c r="J247" s="28"/>
      <c r="K247" s="28"/>
      <c r="L247" s="28"/>
      <c r="M247" s="28"/>
      <c r="N247" s="28"/>
      <c r="O247" s="28"/>
      <c r="P247" s="28"/>
      <c r="Q247" s="28"/>
      <c r="R247" s="28"/>
      <c r="S247" s="28"/>
      <c r="T247" s="28"/>
      <c r="U247" s="28"/>
      <c r="V247" s="28"/>
      <c r="W247" s="28"/>
    </row>
    <row r="248" spans="2:23" x14ac:dyDescent="0.35">
      <c r="B248" s="28"/>
      <c r="C248" s="28"/>
      <c r="D248" s="28"/>
      <c r="E248" s="28"/>
      <c r="F248" s="28"/>
      <c r="G248" s="28"/>
      <c r="H248" s="28"/>
      <c r="I248" s="28"/>
      <c r="J248" s="28"/>
      <c r="K248" s="28"/>
      <c r="L248" s="28"/>
      <c r="M248" s="28"/>
      <c r="N248" s="28"/>
      <c r="O248" s="28"/>
      <c r="P248" s="28"/>
      <c r="Q248" s="28"/>
      <c r="R248" s="28"/>
      <c r="S248" s="28"/>
      <c r="T248" s="28"/>
      <c r="U248" s="28"/>
      <c r="V248" s="28"/>
      <c r="W248" s="28"/>
    </row>
    <row r="249" spans="2:23" x14ac:dyDescent="0.35">
      <c r="B249" s="28"/>
      <c r="C249" s="28"/>
      <c r="D249" s="28"/>
      <c r="E249" s="28"/>
      <c r="F249" s="28"/>
      <c r="G249" s="28"/>
      <c r="H249" s="28"/>
      <c r="I249" s="28"/>
      <c r="J249" s="28"/>
      <c r="K249" s="28"/>
      <c r="L249" s="28"/>
      <c r="M249" s="28"/>
      <c r="N249" s="28"/>
      <c r="O249" s="28"/>
      <c r="P249" s="28"/>
      <c r="Q249" s="28"/>
      <c r="R249" s="28"/>
      <c r="S249" s="28"/>
      <c r="T249" s="28"/>
      <c r="U249" s="28"/>
      <c r="V249" s="28"/>
      <c r="W249" s="28"/>
    </row>
    <row r="250" spans="2:23" x14ac:dyDescent="0.35">
      <c r="B250" s="28"/>
      <c r="C250" s="28"/>
      <c r="D250" s="28"/>
      <c r="E250" s="28"/>
      <c r="F250" s="28"/>
      <c r="G250" s="28"/>
      <c r="H250" s="28"/>
      <c r="I250" s="28"/>
      <c r="J250" s="28"/>
      <c r="K250" s="28"/>
      <c r="L250" s="28"/>
      <c r="M250" s="28"/>
      <c r="N250" s="28"/>
      <c r="O250" s="28"/>
      <c r="P250" s="28"/>
      <c r="Q250" s="28"/>
      <c r="R250" s="28"/>
      <c r="S250" s="28"/>
      <c r="T250" s="28"/>
      <c r="U250" s="28"/>
      <c r="V250" s="28"/>
      <c r="W250" s="28"/>
    </row>
    <row r="251" spans="2:23" x14ac:dyDescent="0.35">
      <c r="B251" s="28"/>
      <c r="C251" s="28"/>
      <c r="D251" s="28"/>
      <c r="E251" s="28"/>
      <c r="F251" s="28"/>
      <c r="G251" s="28"/>
      <c r="H251" s="28"/>
      <c r="I251" s="28"/>
      <c r="J251" s="28"/>
      <c r="K251" s="28"/>
      <c r="L251" s="28"/>
      <c r="M251" s="28"/>
      <c r="N251" s="28"/>
      <c r="O251" s="28"/>
      <c r="P251" s="28"/>
      <c r="Q251" s="28"/>
      <c r="R251" s="28"/>
      <c r="S251" s="28"/>
      <c r="T251" s="28"/>
      <c r="U251" s="28"/>
      <c r="V251" s="28"/>
      <c r="W251" s="28"/>
    </row>
    <row r="252" spans="2:23" x14ac:dyDescent="0.35">
      <c r="B252" s="28"/>
      <c r="C252" s="28"/>
      <c r="D252" s="28"/>
      <c r="E252" s="28"/>
      <c r="F252" s="28"/>
      <c r="G252" s="28"/>
      <c r="H252" s="28"/>
      <c r="I252" s="28"/>
      <c r="J252" s="28"/>
      <c r="K252" s="28"/>
      <c r="L252" s="28"/>
      <c r="M252" s="28"/>
      <c r="N252" s="28"/>
      <c r="O252" s="28"/>
      <c r="P252" s="28"/>
      <c r="Q252" s="28"/>
      <c r="R252" s="28"/>
      <c r="S252" s="28"/>
      <c r="T252" s="28"/>
      <c r="U252" s="28"/>
      <c r="V252" s="28"/>
      <c r="W252" s="28"/>
    </row>
    <row r="253" spans="2:23" x14ac:dyDescent="0.35">
      <c r="B253" s="28"/>
      <c r="C253" s="28"/>
      <c r="D253" s="28"/>
      <c r="E253" s="28"/>
      <c r="F253" s="28"/>
      <c r="G253" s="28"/>
      <c r="H253" s="28"/>
      <c r="I253" s="28"/>
      <c r="J253" s="28"/>
      <c r="K253" s="28"/>
      <c r="L253" s="28"/>
      <c r="M253" s="28"/>
      <c r="N253" s="28"/>
      <c r="O253" s="28"/>
      <c r="P253" s="28"/>
      <c r="Q253" s="28"/>
      <c r="R253" s="28"/>
      <c r="S253" s="28"/>
      <c r="T253" s="28"/>
      <c r="U253" s="28"/>
      <c r="V253" s="28"/>
      <c r="W253" s="28"/>
    </row>
    <row r="254" spans="2:23" x14ac:dyDescent="0.35">
      <c r="B254" s="28"/>
      <c r="C254" s="28"/>
      <c r="D254" s="28"/>
      <c r="E254" s="28"/>
      <c r="F254" s="28"/>
      <c r="G254" s="28"/>
      <c r="H254" s="28"/>
      <c r="I254" s="28"/>
      <c r="J254" s="28"/>
      <c r="K254" s="28"/>
      <c r="L254" s="28"/>
      <c r="M254" s="28"/>
      <c r="N254" s="28"/>
      <c r="O254" s="28"/>
      <c r="P254" s="28"/>
      <c r="Q254" s="28"/>
      <c r="R254" s="28"/>
      <c r="S254" s="28"/>
      <c r="T254" s="28"/>
      <c r="U254" s="28"/>
      <c r="V254" s="28"/>
      <c r="W254" s="28"/>
    </row>
    <row r="255" spans="2:23" x14ac:dyDescent="0.35">
      <c r="B255" s="28"/>
      <c r="C255" s="28"/>
      <c r="D255" s="28"/>
      <c r="E255" s="28"/>
      <c r="F255" s="28"/>
      <c r="G255" s="28"/>
      <c r="H255" s="28"/>
      <c r="I255" s="28"/>
      <c r="J255" s="28"/>
      <c r="K255" s="28"/>
      <c r="L255" s="28"/>
      <c r="M255" s="28"/>
      <c r="N255" s="28"/>
      <c r="O255" s="28"/>
      <c r="P255" s="28"/>
      <c r="Q255" s="28"/>
      <c r="R255" s="28"/>
      <c r="S255" s="28"/>
      <c r="T255" s="28"/>
      <c r="U255" s="28"/>
      <c r="V255" s="28"/>
      <c r="W255" s="28"/>
    </row>
    <row r="256" spans="2:23" x14ac:dyDescent="0.35">
      <c r="B256" s="28"/>
      <c r="C256" s="28"/>
      <c r="D256" s="28"/>
      <c r="E256" s="28"/>
      <c r="F256" s="28"/>
      <c r="G256" s="28"/>
      <c r="H256" s="28"/>
      <c r="I256" s="28"/>
      <c r="J256" s="28"/>
      <c r="K256" s="28"/>
      <c r="L256" s="28"/>
      <c r="M256" s="28"/>
      <c r="N256" s="28"/>
      <c r="O256" s="28"/>
      <c r="P256" s="28"/>
      <c r="Q256" s="28"/>
      <c r="R256" s="28"/>
      <c r="S256" s="28"/>
      <c r="T256" s="28"/>
      <c r="U256" s="28"/>
      <c r="V256" s="28"/>
      <c r="W256" s="28"/>
    </row>
    <row r="257" spans="2:23" x14ac:dyDescent="0.35">
      <c r="B257" s="28"/>
      <c r="C257" s="28"/>
      <c r="D257" s="28"/>
      <c r="E257" s="28"/>
      <c r="F257" s="28"/>
      <c r="G257" s="28"/>
      <c r="H257" s="28"/>
      <c r="I257" s="28"/>
      <c r="J257" s="28"/>
      <c r="K257" s="28"/>
      <c r="L257" s="28"/>
      <c r="M257" s="28"/>
      <c r="N257" s="28"/>
      <c r="O257" s="28"/>
      <c r="P257" s="28"/>
      <c r="Q257" s="28"/>
      <c r="R257" s="28"/>
      <c r="S257" s="28"/>
      <c r="T257" s="28"/>
      <c r="U257" s="28"/>
      <c r="V257" s="28"/>
      <c r="W257" s="28"/>
    </row>
    <row r="258" spans="2:23" x14ac:dyDescent="0.35">
      <c r="B258" s="28"/>
      <c r="C258" s="28"/>
      <c r="D258" s="28"/>
      <c r="E258" s="28"/>
      <c r="F258" s="28"/>
      <c r="G258" s="28"/>
      <c r="H258" s="28"/>
      <c r="I258" s="28"/>
      <c r="J258" s="28"/>
      <c r="K258" s="28"/>
      <c r="L258" s="28"/>
      <c r="M258" s="28"/>
      <c r="N258" s="28"/>
      <c r="O258" s="28"/>
      <c r="P258" s="28"/>
      <c r="Q258" s="28"/>
      <c r="R258" s="28"/>
      <c r="S258" s="28"/>
      <c r="T258" s="28"/>
      <c r="U258" s="28"/>
      <c r="V258" s="28"/>
      <c r="W258" s="28"/>
    </row>
    <row r="259" spans="2:23" x14ac:dyDescent="0.35">
      <c r="B259" s="28"/>
      <c r="C259" s="28"/>
      <c r="D259" s="28"/>
      <c r="E259" s="28"/>
      <c r="F259" s="28"/>
      <c r="G259" s="28"/>
      <c r="H259" s="28"/>
      <c r="I259" s="28"/>
      <c r="J259" s="28"/>
      <c r="K259" s="28"/>
      <c r="L259" s="28"/>
      <c r="M259" s="28"/>
      <c r="N259" s="28"/>
      <c r="O259" s="28"/>
      <c r="P259" s="28"/>
      <c r="Q259" s="28"/>
      <c r="R259" s="28"/>
      <c r="S259" s="28"/>
      <c r="T259" s="28"/>
      <c r="U259" s="28"/>
      <c r="V259" s="28"/>
      <c r="W259" s="28"/>
    </row>
    <row r="260" spans="2:23" x14ac:dyDescent="0.35">
      <c r="B260" s="28"/>
      <c r="C260" s="28"/>
      <c r="D260" s="28"/>
      <c r="E260" s="28"/>
      <c r="F260" s="28"/>
      <c r="G260" s="28"/>
      <c r="H260" s="28"/>
      <c r="I260" s="28"/>
      <c r="J260" s="28"/>
      <c r="K260" s="28"/>
      <c r="L260" s="28"/>
      <c r="M260" s="28"/>
      <c r="N260" s="28"/>
      <c r="O260" s="28"/>
      <c r="P260" s="28"/>
      <c r="Q260" s="28"/>
      <c r="R260" s="28"/>
      <c r="S260" s="28"/>
      <c r="T260" s="28"/>
      <c r="U260" s="28"/>
      <c r="V260" s="28"/>
      <c r="W260" s="28"/>
    </row>
    <row r="261" spans="2:23" x14ac:dyDescent="0.35">
      <c r="B261" s="28"/>
      <c r="C261" s="28"/>
      <c r="D261" s="28"/>
      <c r="E261" s="28"/>
      <c r="F261" s="28"/>
      <c r="G261" s="28"/>
      <c r="H261" s="28"/>
      <c r="I261" s="28"/>
      <c r="J261" s="28"/>
      <c r="K261" s="28"/>
      <c r="L261" s="28"/>
      <c r="M261" s="28"/>
      <c r="N261" s="28"/>
      <c r="O261" s="28"/>
      <c r="P261" s="28"/>
      <c r="Q261" s="28"/>
      <c r="R261" s="28"/>
      <c r="S261" s="28"/>
      <c r="T261" s="28"/>
      <c r="U261" s="28"/>
      <c r="V261" s="28"/>
      <c r="W261" s="28"/>
    </row>
    <row r="262" spans="2:23" x14ac:dyDescent="0.35">
      <c r="B262" s="28"/>
      <c r="C262" s="28"/>
      <c r="D262" s="28"/>
      <c r="E262" s="28"/>
      <c r="F262" s="28"/>
      <c r="G262" s="28"/>
      <c r="H262" s="28"/>
      <c r="I262" s="28"/>
      <c r="J262" s="28"/>
      <c r="K262" s="28"/>
      <c r="L262" s="28"/>
      <c r="M262" s="28"/>
      <c r="N262" s="28"/>
      <c r="O262" s="28"/>
      <c r="P262" s="28"/>
      <c r="Q262" s="28"/>
      <c r="R262" s="28"/>
      <c r="S262" s="28"/>
      <c r="T262" s="28"/>
      <c r="U262" s="28"/>
      <c r="V262" s="28"/>
      <c r="W262" s="28"/>
    </row>
    <row r="263" spans="2:23" x14ac:dyDescent="0.35">
      <c r="B263" s="28"/>
      <c r="C263" s="28"/>
      <c r="D263" s="28"/>
      <c r="E263" s="28"/>
      <c r="F263" s="28"/>
      <c r="G263" s="28"/>
      <c r="H263" s="28"/>
      <c r="I263" s="28"/>
      <c r="J263" s="28"/>
      <c r="K263" s="28"/>
      <c r="L263" s="28"/>
      <c r="M263" s="28"/>
      <c r="N263" s="28"/>
      <c r="O263" s="28"/>
      <c r="P263" s="28"/>
      <c r="Q263" s="28"/>
      <c r="R263" s="28"/>
      <c r="S263" s="28"/>
      <c r="T263" s="28"/>
      <c r="U263" s="28"/>
      <c r="V263" s="28"/>
      <c r="W263" s="28"/>
    </row>
    <row r="264" spans="2:23" x14ac:dyDescent="0.35">
      <c r="B264" s="28"/>
      <c r="C264" s="28"/>
      <c r="D264" s="28"/>
      <c r="E264" s="28"/>
      <c r="F264" s="28"/>
      <c r="G264" s="28"/>
      <c r="H264" s="28"/>
      <c r="I264" s="28"/>
      <c r="J264" s="28"/>
      <c r="K264" s="28"/>
      <c r="L264" s="28"/>
      <c r="M264" s="28"/>
      <c r="N264" s="28"/>
      <c r="O264" s="28"/>
      <c r="P264" s="28"/>
      <c r="Q264" s="28"/>
      <c r="R264" s="28"/>
      <c r="S264" s="28"/>
      <c r="T264" s="28"/>
      <c r="U264" s="28"/>
      <c r="V264" s="28"/>
      <c r="W264" s="28"/>
    </row>
    <row r="265" spans="2:23" x14ac:dyDescent="0.35">
      <c r="B265" s="28"/>
      <c r="C265" s="28"/>
      <c r="D265" s="28"/>
      <c r="E265" s="28"/>
      <c r="F265" s="28"/>
      <c r="G265" s="28"/>
      <c r="H265" s="28"/>
      <c r="I265" s="28"/>
      <c r="J265" s="28"/>
      <c r="K265" s="28"/>
      <c r="L265" s="28"/>
      <c r="M265" s="28"/>
      <c r="N265" s="28"/>
      <c r="O265" s="28"/>
      <c r="P265" s="28"/>
      <c r="Q265" s="28"/>
      <c r="R265" s="28"/>
      <c r="S265" s="28"/>
      <c r="T265" s="28"/>
      <c r="U265" s="28"/>
      <c r="V265" s="28"/>
      <c r="W265" s="28"/>
    </row>
    <row r="266" spans="2:23" x14ac:dyDescent="0.35">
      <c r="B266" s="28"/>
      <c r="C266" s="28"/>
      <c r="D266" s="28"/>
      <c r="E266" s="28"/>
      <c r="F266" s="28"/>
      <c r="G266" s="28"/>
      <c r="H266" s="28"/>
      <c r="I266" s="28"/>
      <c r="J266" s="28"/>
      <c r="K266" s="28"/>
      <c r="L266" s="28"/>
      <c r="M266" s="28"/>
      <c r="N266" s="28"/>
      <c r="O266" s="28"/>
      <c r="P266" s="28"/>
      <c r="Q266" s="28"/>
      <c r="R266" s="28"/>
      <c r="S266" s="28"/>
      <c r="T266" s="28"/>
      <c r="U266" s="28"/>
      <c r="V266" s="28"/>
      <c r="W266" s="28"/>
    </row>
    <row r="267" spans="2:23" x14ac:dyDescent="0.35">
      <c r="B267" s="28"/>
      <c r="C267" s="28"/>
      <c r="D267" s="28"/>
      <c r="E267" s="28"/>
      <c r="F267" s="28"/>
      <c r="G267" s="28"/>
      <c r="H267" s="28"/>
      <c r="I267" s="28"/>
      <c r="J267" s="28"/>
      <c r="K267" s="28"/>
      <c r="L267" s="28"/>
      <c r="M267" s="28"/>
      <c r="N267" s="28"/>
      <c r="O267" s="28"/>
      <c r="P267" s="28"/>
      <c r="Q267" s="28"/>
      <c r="R267" s="28"/>
      <c r="S267" s="28"/>
      <c r="T267" s="28"/>
      <c r="U267" s="28"/>
      <c r="V267" s="28"/>
      <c r="W267" s="28"/>
    </row>
    <row r="268" spans="2:23" x14ac:dyDescent="0.35">
      <c r="B268" s="28"/>
      <c r="C268" s="28"/>
      <c r="D268" s="28"/>
      <c r="E268" s="28"/>
      <c r="F268" s="28"/>
      <c r="G268" s="28"/>
      <c r="H268" s="28"/>
      <c r="I268" s="28"/>
      <c r="J268" s="28"/>
      <c r="K268" s="28"/>
      <c r="L268" s="28"/>
      <c r="M268" s="28"/>
      <c r="N268" s="28"/>
      <c r="O268" s="28"/>
      <c r="P268" s="28"/>
      <c r="Q268" s="28"/>
      <c r="R268" s="28"/>
      <c r="S268" s="28"/>
      <c r="T268" s="28"/>
      <c r="U268" s="28"/>
      <c r="V268" s="28"/>
      <c r="W268" s="28"/>
    </row>
    <row r="269" spans="2:23" x14ac:dyDescent="0.35">
      <c r="B269" s="28"/>
      <c r="C269" s="28"/>
      <c r="D269" s="28"/>
      <c r="E269" s="28"/>
      <c r="F269" s="28"/>
      <c r="G269" s="28"/>
      <c r="H269" s="28"/>
      <c r="I269" s="28"/>
      <c r="J269" s="28"/>
      <c r="K269" s="28"/>
      <c r="L269" s="28"/>
      <c r="M269" s="28"/>
      <c r="N269" s="28"/>
      <c r="O269" s="28"/>
      <c r="P269" s="28"/>
      <c r="Q269" s="28"/>
      <c r="R269" s="28"/>
      <c r="S269" s="28"/>
      <c r="T269" s="28"/>
      <c r="U269" s="28"/>
      <c r="V269" s="28"/>
      <c r="W269" s="28"/>
    </row>
    <row r="270" spans="2:23" x14ac:dyDescent="0.35">
      <c r="B270" s="28"/>
      <c r="C270" s="28"/>
      <c r="D270" s="28"/>
      <c r="E270" s="28"/>
      <c r="F270" s="28"/>
      <c r="G270" s="28"/>
      <c r="H270" s="28"/>
      <c r="I270" s="28"/>
      <c r="J270" s="28"/>
      <c r="K270" s="28"/>
      <c r="L270" s="28"/>
      <c r="M270" s="28"/>
      <c r="N270" s="28"/>
      <c r="O270" s="28"/>
      <c r="P270" s="28"/>
      <c r="Q270" s="28"/>
      <c r="R270" s="28"/>
      <c r="S270" s="28"/>
      <c r="T270" s="28"/>
      <c r="U270" s="28"/>
      <c r="V270" s="28"/>
      <c r="W270" s="28"/>
    </row>
    <row r="271" spans="2:23" x14ac:dyDescent="0.35">
      <c r="B271" s="28"/>
      <c r="C271" s="28"/>
      <c r="D271" s="28"/>
      <c r="E271" s="28"/>
      <c r="F271" s="28"/>
      <c r="G271" s="28"/>
      <c r="H271" s="28"/>
      <c r="I271" s="28"/>
      <c r="J271" s="28"/>
      <c r="K271" s="28"/>
      <c r="L271" s="28"/>
      <c r="M271" s="28"/>
      <c r="N271" s="28"/>
      <c r="O271" s="28"/>
      <c r="P271" s="28"/>
      <c r="Q271" s="28"/>
      <c r="R271" s="28"/>
      <c r="S271" s="28"/>
      <c r="T271" s="28"/>
      <c r="U271" s="28"/>
      <c r="V271" s="28"/>
      <c r="W271" s="28"/>
    </row>
    <row r="272" spans="2:23" x14ac:dyDescent="0.35">
      <c r="B272" s="28"/>
      <c r="C272" s="28"/>
      <c r="D272" s="28"/>
      <c r="E272" s="28"/>
      <c r="F272" s="28"/>
      <c r="G272" s="28"/>
      <c r="H272" s="28"/>
      <c r="I272" s="28"/>
      <c r="J272" s="28"/>
      <c r="K272" s="28"/>
      <c r="L272" s="28"/>
      <c r="M272" s="28"/>
      <c r="N272" s="28"/>
      <c r="O272" s="28"/>
      <c r="P272" s="28"/>
      <c r="Q272" s="28"/>
      <c r="R272" s="28"/>
      <c r="S272" s="28"/>
      <c r="T272" s="28"/>
      <c r="U272" s="28"/>
      <c r="V272" s="28"/>
      <c r="W272" s="28"/>
    </row>
    <row r="273" spans="2:23" x14ac:dyDescent="0.35">
      <c r="B273" s="28"/>
      <c r="C273" s="28"/>
      <c r="D273" s="28"/>
      <c r="E273" s="28"/>
      <c r="F273" s="28"/>
      <c r="G273" s="28"/>
      <c r="H273" s="28"/>
      <c r="I273" s="28"/>
      <c r="J273" s="28"/>
      <c r="K273" s="28"/>
      <c r="L273" s="28"/>
      <c r="M273" s="28"/>
      <c r="N273" s="28"/>
      <c r="O273" s="28"/>
      <c r="P273" s="28"/>
      <c r="Q273" s="28"/>
      <c r="R273" s="28"/>
      <c r="S273" s="28"/>
      <c r="T273" s="28"/>
      <c r="U273" s="28"/>
      <c r="V273" s="28"/>
      <c r="W273" s="28"/>
    </row>
    <row r="274" spans="2:23" x14ac:dyDescent="0.35">
      <c r="B274" s="28"/>
      <c r="C274" s="28"/>
      <c r="D274" s="28"/>
      <c r="E274" s="28"/>
      <c r="F274" s="28"/>
      <c r="G274" s="28"/>
      <c r="H274" s="28"/>
      <c r="I274" s="28"/>
      <c r="J274" s="28"/>
      <c r="K274" s="28"/>
      <c r="L274" s="28"/>
      <c r="M274" s="28"/>
      <c r="N274" s="28"/>
      <c r="O274" s="28"/>
      <c r="P274" s="28"/>
      <c r="Q274" s="28"/>
      <c r="R274" s="28"/>
      <c r="S274" s="28"/>
      <c r="T274" s="28"/>
      <c r="U274" s="28"/>
      <c r="V274" s="28"/>
      <c r="W274" s="28"/>
    </row>
    <row r="275" spans="2:23" x14ac:dyDescent="0.35">
      <c r="B275" s="28"/>
      <c r="C275" s="28"/>
      <c r="D275" s="28"/>
      <c r="E275" s="28"/>
      <c r="F275" s="28"/>
      <c r="G275" s="28"/>
      <c r="H275" s="28"/>
      <c r="I275" s="28"/>
      <c r="J275" s="28"/>
      <c r="K275" s="28"/>
      <c r="L275" s="28"/>
      <c r="M275" s="28"/>
      <c r="N275" s="28"/>
      <c r="O275" s="28"/>
      <c r="P275" s="28"/>
      <c r="Q275" s="28"/>
      <c r="R275" s="28"/>
      <c r="S275" s="28"/>
      <c r="T275" s="28"/>
      <c r="U275" s="28"/>
      <c r="V275" s="28"/>
      <c r="W275" s="28"/>
    </row>
    <row r="276" spans="2:23" x14ac:dyDescent="0.35">
      <c r="B276" s="28"/>
      <c r="C276" s="28"/>
      <c r="D276" s="28"/>
      <c r="E276" s="28"/>
      <c r="F276" s="28"/>
      <c r="G276" s="28"/>
      <c r="H276" s="28"/>
      <c r="I276" s="28"/>
      <c r="J276" s="28"/>
      <c r="K276" s="28"/>
      <c r="L276" s="28"/>
      <c r="M276" s="28"/>
      <c r="N276" s="28"/>
      <c r="O276" s="28"/>
      <c r="P276" s="28"/>
      <c r="Q276" s="28"/>
      <c r="R276" s="28"/>
      <c r="S276" s="28"/>
      <c r="T276" s="28"/>
      <c r="U276" s="28"/>
      <c r="V276" s="28"/>
      <c r="W276" s="28"/>
    </row>
    <row r="277" spans="2:23" x14ac:dyDescent="0.35">
      <c r="B277" s="28"/>
      <c r="C277" s="28"/>
      <c r="D277" s="28"/>
      <c r="E277" s="28"/>
      <c r="F277" s="28"/>
      <c r="G277" s="28"/>
      <c r="H277" s="28"/>
      <c r="I277" s="28"/>
      <c r="J277" s="28"/>
      <c r="K277" s="28"/>
      <c r="L277" s="28"/>
      <c r="M277" s="28"/>
      <c r="N277" s="28"/>
      <c r="O277" s="28"/>
      <c r="P277" s="28"/>
      <c r="Q277" s="28"/>
      <c r="R277" s="28"/>
      <c r="S277" s="28"/>
      <c r="T277" s="28"/>
      <c r="U277" s="28"/>
      <c r="V277" s="28"/>
      <c r="W277" s="28"/>
    </row>
    <row r="278" spans="2:23" x14ac:dyDescent="0.35">
      <c r="B278" s="28"/>
      <c r="C278" s="28"/>
      <c r="D278" s="28"/>
      <c r="E278" s="28"/>
      <c r="F278" s="28"/>
      <c r="G278" s="28"/>
      <c r="H278" s="28"/>
      <c r="I278" s="28"/>
      <c r="J278" s="28"/>
      <c r="K278" s="28"/>
      <c r="L278" s="28"/>
      <c r="M278" s="28"/>
      <c r="N278" s="28"/>
      <c r="O278" s="28"/>
      <c r="P278" s="28"/>
      <c r="Q278" s="28"/>
      <c r="R278" s="28"/>
      <c r="S278" s="28"/>
      <c r="T278" s="28"/>
      <c r="U278" s="28"/>
      <c r="V278" s="28"/>
      <c r="W278" s="28"/>
    </row>
    <row r="279" spans="2:23" x14ac:dyDescent="0.35">
      <c r="B279" s="28"/>
      <c r="C279" s="28"/>
      <c r="D279" s="28"/>
      <c r="E279" s="28"/>
      <c r="F279" s="28"/>
      <c r="G279" s="28"/>
      <c r="H279" s="28"/>
      <c r="I279" s="28"/>
      <c r="J279" s="28"/>
      <c r="K279" s="28"/>
      <c r="L279" s="28"/>
      <c r="M279" s="28"/>
      <c r="N279" s="28"/>
      <c r="O279" s="28"/>
      <c r="P279" s="28"/>
      <c r="Q279" s="28"/>
      <c r="R279" s="28"/>
      <c r="S279" s="28"/>
      <c r="T279" s="28"/>
      <c r="U279" s="28"/>
      <c r="V279" s="28"/>
      <c r="W279" s="28"/>
    </row>
    <row r="280" spans="2:23" x14ac:dyDescent="0.35">
      <c r="B280" s="28"/>
      <c r="C280" s="28"/>
      <c r="D280" s="28"/>
      <c r="E280" s="28"/>
      <c r="F280" s="28"/>
      <c r="G280" s="28"/>
      <c r="H280" s="28"/>
      <c r="I280" s="28"/>
      <c r="J280" s="28"/>
      <c r="K280" s="28"/>
      <c r="L280" s="28"/>
      <c r="M280" s="28"/>
      <c r="N280" s="28"/>
      <c r="O280" s="28"/>
      <c r="P280" s="28"/>
      <c r="Q280" s="28"/>
      <c r="R280" s="28"/>
      <c r="S280" s="28"/>
      <c r="T280" s="28"/>
      <c r="U280" s="28"/>
      <c r="V280" s="28"/>
      <c r="W280" s="28"/>
    </row>
    <row r="281" spans="2:23" x14ac:dyDescent="0.35">
      <c r="B281" s="28"/>
      <c r="C281" s="28"/>
      <c r="D281" s="28"/>
      <c r="E281" s="28"/>
      <c r="F281" s="28"/>
      <c r="G281" s="28"/>
      <c r="H281" s="28"/>
      <c r="I281" s="28"/>
      <c r="J281" s="28"/>
      <c r="K281" s="28"/>
      <c r="L281" s="28"/>
      <c r="M281" s="28"/>
      <c r="N281" s="28"/>
      <c r="O281" s="28"/>
      <c r="P281" s="28"/>
      <c r="Q281" s="28"/>
      <c r="R281" s="28"/>
      <c r="S281" s="28"/>
      <c r="T281" s="28"/>
      <c r="U281" s="28"/>
      <c r="V281" s="28"/>
      <c r="W281" s="28"/>
    </row>
    <row r="282" spans="2:23" x14ac:dyDescent="0.35">
      <c r="B282" s="28"/>
      <c r="C282" s="28"/>
      <c r="D282" s="28"/>
      <c r="E282" s="28"/>
      <c r="F282" s="28"/>
      <c r="G282" s="28"/>
      <c r="H282" s="28"/>
      <c r="I282" s="28"/>
      <c r="J282" s="28"/>
      <c r="K282" s="28"/>
      <c r="L282" s="28"/>
      <c r="M282" s="28"/>
      <c r="N282" s="28"/>
      <c r="O282" s="28"/>
      <c r="P282" s="28"/>
      <c r="Q282" s="28"/>
      <c r="R282" s="28"/>
      <c r="S282" s="28"/>
      <c r="T282" s="28"/>
      <c r="U282" s="28"/>
      <c r="V282" s="28"/>
      <c r="W282" s="28"/>
    </row>
    <row r="283" spans="2:23" x14ac:dyDescent="0.35">
      <c r="B283" s="28"/>
      <c r="C283" s="28"/>
      <c r="D283" s="28"/>
      <c r="E283" s="28"/>
      <c r="F283" s="28"/>
      <c r="G283" s="28"/>
      <c r="H283" s="28"/>
      <c r="I283" s="28"/>
      <c r="J283" s="28"/>
      <c r="K283" s="28"/>
      <c r="L283" s="28"/>
      <c r="M283" s="28"/>
      <c r="N283" s="28"/>
      <c r="O283" s="28"/>
      <c r="P283" s="28"/>
      <c r="Q283" s="28"/>
      <c r="R283" s="28"/>
      <c r="S283" s="28"/>
      <c r="T283" s="28"/>
      <c r="U283" s="28"/>
      <c r="V283" s="28"/>
      <c r="W283" s="28"/>
    </row>
    <row r="284" spans="2:23" x14ac:dyDescent="0.35">
      <c r="B284" s="28"/>
      <c r="C284" s="28"/>
      <c r="D284" s="28"/>
      <c r="E284" s="28"/>
      <c r="F284" s="28"/>
      <c r="G284" s="28"/>
      <c r="H284" s="28"/>
      <c r="I284" s="28"/>
      <c r="J284" s="28"/>
      <c r="K284" s="28"/>
      <c r="L284" s="28"/>
      <c r="M284" s="28"/>
      <c r="N284" s="28"/>
      <c r="O284" s="28"/>
      <c r="P284" s="28"/>
      <c r="Q284" s="28"/>
      <c r="R284" s="28"/>
      <c r="S284" s="28"/>
      <c r="T284" s="28"/>
      <c r="U284" s="28"/>
      <c r="V284" s="28"/>
      <c r="W284" s="28"/>
    </row>
    <row r="285" spans="2:23" x14ac:dyDescent="0.35">
      <c r="B285" s="28"/>
      <c r="C285" s="28"/>
      <c r="D285" s="28"/>
      <c r="E285" s="28"/>
      <c r="F285" s="28"/>
      <c r="G285" s="28"/>
      <c r="H285" s="28"/>
      <c r="I285" s="28"/>
      <c r="J285" s="28"/>
      <c r="K285" s="28"/>
      <c r="L285" s="28"/>
      <c r="M285" s="28"/>
      <c r="N285" s="28"/>
      <c r="O285" s="28"/>
      <c r="P285" s="28"/>
      <c r="Q285" s="28"/>
      <c r="R285" s="28"/>
      <c r="S285" s="28"/>
      <c r="T285" s="28"/>
      <c r="U285" s="28"/>
      <c r="V285" s="28"/>
      <c r="W285" s="28"/>
    </row>
    <row r="286" spans="2:23" x14ac:dyDescent="0.35">
      <c r="B286" s="28"/>
      <c r="C286" s="28"/>
      <c r="D286" s="28"/>
      <c r="E286" s="28"/>
      <c r="F286" s="28"/>
      <c r="G286" s="28"/>
      <c r="H286" s="28"/>
      <c r="I286" s="28"/>
      <c r="J286" s="28"/>
      <c r="K286" s="28"/>
      <c r="L286" s="28"/>
      <c r="M286" s="28"/>
      <c r="N286" s="28"/>
      <c r="O286" s="28"/>
      <c r="P286" s="28"/>
      <c r="Q286" s="28"/>
      <c r="R286" s="28"/>
      <c r="S286" s="28"/>
      <c r="T286" s="28"/>
      <c r="U286" s="28"/>
      <c r="V286" s="28"/>
      <c r="W286" s="28"/>
    </row>
    <row r="287" spans="2:23" x14ac:dyDescent="0.35">
      <c r="B287" s="28"/>
      <c r="C287" s="28"/>
      <c r="D287" s="28"/>
      <c r="E287" s="28"/>
      <c r="F287" s="28"/>
      <c r="G287" s="28"/>
      <c r="H287" s="28"/>
      <c r="I287" s="28"/>
      <c r="J287" s="28"/>
      <c r="K287" s="28"/>
      <c r="L287" s="28"/>
      <c r="M287" s="28"/>
      <c r="N287" s="28"/>
      <c r="O287" s="28"/>
      <c r="P287" s="28"/>
      <c r="Q287" s="28"/>
      <c r="R287" s="28"/>
      <c r="S287" s="28"/>
      <c r="T287" s="28"/>
      <c r="U287" s="28"/>
      <c r="V287" s="28"/>
      <c r="W287" s="28"/>
    </row>
    <row r="288" spans="2:23" x14ac:dyDescent="0.35">
      <c r="B288" s="28"/>
      <c r="C288" s="28"/>
      <c r="D288" s="28"/>
      <c r="E288" s="28"/>
      <c r="F288" s="28"/>
      <c r="G288" s="28"/>
      <c r="H288" s="28"/>
      <c r="I288" s="28"/>
      <c r="J288" s="28"/>
      <c r="K288" s="28"/>
      <c r="L288" s="28"/>
      <c r="M288" s="28"/>
      <c r="N288" s="28"/>
      <c r="O288" s="28"/>
      <c r="P288" s="28"/>
      <c r="Q288" s="28"/>
      <c r="R288" s="28"/>
      <c r="S288" s="28"/>
      <c r="T288" s="28"/>
      <c r="U288" s="28"/>
      <c r="V288" s="28"/>
      <c r="W288" s="28"/>
    </row>
    <row r="289" spans="2:23" x14ac:dyDescent="0.35">
      <c r="B289" s="28"/>
      <c r="C289" s="28"/>
      <c r="D289" s="28"/>
      <c r="E289" s="28"/>
      <c r="F289" s="28"/>
      <c r="G289" s="28"/>
      <c r="H289" s="28"/>
      <c r="I289" s="28"/>
      <c r="J289" s="28"/>
      <c r="K289" s="28"/>
      <c r="L289" s="28"/>
      <c r="M289" s="28"/>
      <c r="N289" s="28"/>
      <c r="O289" s="28"/>
      <c r="P289" s="28"/>
      <c r="Q289" s="28"/>
      <c r="R289" s="28"/>
      <c r="S289" s="28"/>
      <c r="T289" s="28"/>
      <c r="U289" s="28"/>
      <c r="V289" s="28"/>
      <c r="W289" s="28"/>
    </row>
    <row r="290" spans="2:23" x14ac:dyDescent="0.35">
      <c r="B290" s="28"/>
      <c r="C290" s="28"/>
      <c r="D290" s="28"/>
      <c r="E290" s="28"/>
      <c r="F290" s="28"/>
      <c r="G290" s="28"/>
      <c r="H290" s="28"/>
      <c r="I290" s="28"/>
      <c r="J290" s="28"/>
      <c r="K290" s="28"/>
      <c r="L290" s="28"/>
      <c r="M290" s="28"/>
      <c r="N290" s="28"/>
      <c r="O290" s="28"/>
      <c r="P290" s="28"/>
      <c r="Q290" s="28"/>
      <c r="R290" s="28"/>
      <c r="S290" s="28"/>
      <c r="T290" s="28"/>
      <c r="U290" s="28"/>
      <c r="V290" s="28"/>
      <c r="W290" s="28"/>
    </row>
    <row r="291" spans="2:23" x14ac:dyDescent="0.35">
      <c r="B291" s="28"/>
      <c r="C291" s="28"/>
      <c r="D291" s="28"/>
      <c r="E291" s="28"/>
      <c r="F291" s="28"/>
      <c r="G291" s="28"/>
      <c r="H291" s="28"/>
      <c r="I291" s="28"/>
      <c r="J291" s="28"/>
      <c r="K291" s="28"/>
      <c r="L291" s="28"/>
      <c r="M291" s="28"/>
      <c r="N291" s="28"/>
      <c r="O291" s="28"/>
      <c r="P291" s="28"/>
      <c r="Q291" s="28"/>
      <c r="R291" s="28"/>
      <c r="S291" s="28"/>
      <c r="T291" s="28"/>
      <c r="U291" s="28"/>
      <c r="V291" s="28"/>
      <c r="W291" s="28"/>
    </row>
    <row r="292" spans="2:23" x14ac:dyDescent="0.35">
      <c r="B292" s="28"/>
      <c r="C292" s="28"/>
      <c r="D292" s="28"/>
      <c r="E292" s="28"/>
      <c r="F292" s="28"/>
      <c r="G292" s="28"/>
      <c r="H292" s="28"/>
      <c r="I292" s="28"/>
      <c r="J292" s="28"/>
      <c r="K292" s="28"/>
      <c r="L292" s="28"/>
      <c r="M292" s="28"/>
      <c r="N292" s="28"/>
      <c r="O292" s="28"/>
      <c r="P292" s="28"/>
      <c r="Q292" s="28"/>
      <c r="R292" s="28"/>
      <c r="S292" s="28"/>
      <c r="T292" s="28"/>
      <c r="U292" s="28"/>
      <c r="V292" s="28"/>
      <c r="W292" s="28"/>
    </row>
    <row r="293" spans="2:23" x14ac:dyDescent="0.35">
      <c r="B293" s="28"/>
      <c r="C293" s="28"/>
      <c r="D293" s="28"/>
      <c r="E293" s="28"/>
      <c r="F293" s="28"/>
      <c r="G293" s="28"/>
      <c r="H293" s="28"/>
      <c r="I293" s="28"/>
      <c r="J293" s="28"/>
      <c r="K293" s="28"/>
      <c r="L293" s="28"/>
      <c r="M293" s="28"/>
      <c r="N293" s="28"/>
      <c r="O293" s="28"/>
      <c r="P293" s="28"/>
      <c r="Q293" s="28"/>
      <c r="R293" s="28"/>
      <c r="S293" s="28"/>
      <c r="T293" s="28"/>
      <c r="U293" s="28"/>
      <c r="V293" s="28"/>
      <c r="W293" s="28"/>
    </row>
    <row r="294" spans="2:23" x14ac:dyDescent="0.35">
      <c r="B294" s="28"/>
      <c r="C294" s="28"/>
      <c r="D294" s="28"/>
      <c r="E294" s="28"/>
      <c r="F294" s="28"/>
      <c r="G294" s="28"/>
      <c r="H294" s="28"/>
      <c r="I294" s="28"/>
      <c r="J294" s="28"/>
      <c r="K294" s="28"/>
      <c r="L294" s="28"/>
      <c r="M294" s="28"/>
      <c r="N294" s="28"/>
      <c r="O294" s="28"/>
      <c r="P294" s="28"/>
      <c r="Q294" s="28"/>
      <c r="R294" s="28"/>
      <c r="S294" s="28"/>
      <c r="T294" s="28"/>
      <c r="U294" s="28"/>
      <c r="V294" s="28"/>
      <c r="W294" s="28"/>
    </row>
    <row r="295" spans="2:23" x14ac:dyDescent="0.35">
      <c r="B295" s="28"/>
      <c r="C295" s="28"/>
      <c r="D295" s="28"/>
      <c r="E295" s="28"/>
      <c r="F295" s="28"/>
      <c r="G295" s="28"/>
      <c r="H295" s="28"/>
      <c r="I295" s="28"/>
      <c r="J295" s="28"/>
      <c r="K295" s="28"/>
      <c r="L295" s="28"/>
      <c r="M295" s="28"/>
      <c r="N295" s="28"/>
      <c r="O295" s="28"/>
      <c r="P295" s="28"/>
      <c r="Q295" s="28"/>
      <c r="R295" s="28"/>
      <c r="S295" s="28"/>
      <c r="T295" s="28"/>
      <c r="U295" s="28"/>
      <c r="V295" s="28"/>
      <c r="W295" s="28"/>
    </row>
    <row r="296" spans="2:23" x14ac:dyDescent="0.35">
      <c r="B296" s="28"/>
      <c r="C296" s="28"/>
      <c r="D296" s="28"/>
      <c r="E296" s="28"/>
      <c r="F296" s="28"/>
      <c r="G296" s="28"/>
      <c r="H296" s="28"/>
      <c r="I296" s="28"/>
      <c r="J296" s="28"/>
      <c r="K296" s="28"/>
      <c r="L296" s="28"/>
      <c r="M296" s="28"/>
      <c r="N296" s="28"/>
      <c r="O296" s="28"/>
      <c r="P296" s="28"/>
      <c r="Q296" s="28"/>
      <c r="R296" s="28"/>
      <c r="S296" s="28"/>
      <c r="T296" s="28"/>
      <c r="U296" s="28"/>
      <c r="V296" s="28"/>
      <c r="W296" s="28"/>
    </row>
    <row r="297" spans="2:23" x14ac:dyDescent="0.35">
      <c r="B297" s="28"/>
      <c r="C297" s="28"/>
      <c r="D297" s="28"/>
      <c r="E297" s="28"/>
      <c r="F297" s="28"/>
      <c r="G297" s="28"/>
      <c r="H297" s="28"/>
      <c r="I297" s="28"/>
      <c r="J297" s="28"/>
      <c r="K297" s="28"/>
      <c r="L297" s="28"/>
      <c r="M297" s="28"/>
      <c r="N297" s="28"/>
      <c r="O297" s="28"/>
      <c r="P297" s="28"/>
      <c r="Q297" s="28"/>
      <c r="R297" s="28"/>
      <c r="S297" s="28"/>
      <c r="T297" s="28"/>
      <c r="U297" s="28"/>
      <c r="V297" s="28"/>
      <c r="W297" s="28"/>
    </row>
    <row r="298" spans="2:23" x14ac:dyDescent="0.35">
      <c r="B298" s="28"/>
      <c r="C298" s="28"/>
      <c r="D298" s="28"/>
      <c r="E298" s="28"/>
      <c r="F298" s="28"/>
      <c r="G298" s="28"/>
      <c r="H298" s="28"/>
      <c r="I298" s="28"/>
      <c r="J298" s="28"/>
      <c r="K298" s="28"/>
      <c r="L298" s="28"/>
      <c r="M298" s="28"/>
      <c r="N298" s="28"/>
      <c r="O298" s="28"/>
      <c r="P298" s="28"/>
      <c r="Q298" s="28"/>
      <c r="R298" s="28"/>
      <c r="S298" s="28"/>
      <c r="T298" s="28"/>
      <c r="U298" s="28"/>
      <c r="V298" s="28"/>
      <c r="W298" s="28"/>
    </row>
    <row r="299" spans="2:23" x14ac:dyDescent="0.35">
      <c r="B299" s="28"/>
      <c r="C299" s="28"/>
      <c r="D299" s="28"/>
      <c r="E299" s="28"/>
      <c r="F299" s="28"/>
      <c r="G299" s="28"/>
      <c r="H299" s="28"/>
      <c r="I299" s="28"/>
      <c r="J299" s="28"/>
      <c r="K299" s="28"/>
      <c r="L299" s="28"/>
      <c r="M299" s="28"/>
      <c r="N299" s="28"/>
      <c r="O299" s="28"/>
      <c r="P299" s="28"/>
      <c r="Q299" s="28"/>
      <c r="R299" s="28"/>
      <c r="S299" s="28"/>
      <c r="T299" s="28"/>
      <c r="U299" s="28"/>
      <c r="V299" s="28"/>
      <c r="W299" s="28"/>
    </row>
    <row r="300" spans="2:23" x14ac:dyDescent="0.35">
      <c r="B300" s="28"/>
      <c r="C300" s="28"/>
      <c r="D300" s="28"/>
      <c r="E300" s="28"/>
      <c r="F300" s="28"/>
      <c r="G300" s="28"/>
      <c r="H300" s="28"/>
      <c r="I300" s="28"/>
      <c r="J300" s="28"/>
      <c r="K300" s="28"/>
      <c r="L300" s="28"/>
      <c r="M300" s="28"/>
      <c r="N300" s="28"/>
      <c r="O300" s="28"/>
      <c r="P300" s="28"/>
      <c r="Q300" s="28"/>
      <c r="R300" s="28"/>
      <c r="S300" s="28"/>
      <c r="T300" s="28"/>
      <c r="U300" s="28"/>
      <c r="V300" s="28"/>
      <c r="W300" s="28"/>
    </row>
    <row r="301" spans="2:23" x14ac:dyDescent="0.35">
      <c r="B301" s="28"/>
      <c r="C301" s="28"/>
      <c r="D301" s="28"/>
      <c r="E301" s="28"/>
      <c r="F301" s="28"/>
      <c r="G301" s="28"/>
      <c r="H301" s="28"/>
      <c r="I301" s="28"/>
      <c r="J301" s="28"/>
      <c r="K301" s="28"/>
      <c r="L301" s="28"/>
      <c r="M301" s="28"/>
      <c r="N301" s="28"/>
      <c r="O301" s="28"/>
      <c r="P301" s="28"/>
      <c r="Q301" s="28"/>
      <c r="R301" s="28"/>
      <c r="S301" s="28"/>
      <c r="T301" s="28"/>
      <c r="U301" s="28"/>
      <c r="V301" s="28"/>
      <c r="W301" s="28"/>
    </row>
    <row r="302" spans="2:23" x14ac:dyDescent="0.35">
      <c r="B302" s="28"/>
      <c r="C302" s="28"/>
      <c r="D302" s="28"/>
      <c r="E302" s="28"/>
      <c r="F302" s="28"/>
      <c r="G302" s="28"/>
      <c r="H302" s="28"/>
      <c r="I302" s="28"/>
      <c r="J302" s="28"/>
      <c r="K302" s="28"/>
      <c r="L302" s="28"/>
      <c r="M302" s="28"/>
      <c r="N302" s="28"/>
      <c r="O302" s="28"/>
      <c r="P302" s="28"/>
      <c r="Q302" s="28"/>
      <c r="R302" s="28"/>
      <c r="S302" s="28"/>
      <c r="T302" s="28"/>
      <c r="U302" s="28"/>
      <c r="V302" s="28"/>
      <c r="W302" s="28"/>
    </row>
    <row r="303" spans="2:23" x14ac:dyDescent="0.35">
      <c r="B303" s="28"/>
      <c r="C303" s="28"/>
      <c r="D303" s="28"/>
      <c r="E303" s="28"/>
      <c r="F303" s="28"/>
      <c r="G303" s="28"/>
      <c r="H303" s="28"/>
      <c r="I303" s="28"/>
      <c r="J303" s="28"/>
      <c r="K303" s="28"/>
      <c r="L303" s="28"/>
      <c r="M303" s="28"/>
      <c r="N303" s="28"/>
      <c r="O303" s="28"/>
      <c r="P303" s="28"/>
      <c r="Q303" s="28"/>
      <c r="R303" s="28"/>
      <c r="S303" s="28"/>
      <c r="T303" s="28"/>
      <c r="U303" s="28"/>
      <c r="V303" s="28"/>
      <c r="W303" s="28"/>
    </row>
    <row r="304" spans="2:23" x14ac:dyDescent="0.35">
      <c r="B304" s="28"/>
      <c r="C304" s="28"/>
      <c r="D304" s="28"/>
      <c r="E304" s="28"/>
      <c r="F304" s="28"/>
      <c r="G304" s="28"/>
      <c r="H304" s="28"/>
      <c r="I304" s="28"/>
      <c r="J304" s="28"/>
      <c r="K304" s="28"/>
      <c r="L304" s="28"/>
      <c r="M304" s="28"/>
      <c r="N304" s="28"/>
      <c r="O304" s="28"/>
      <c r="P304" s="28"/>
      <c r="Q304" s="28"/>
      <c r="R304" s="28"/>
      <c r="S304" s="28"/>
      <c r="T304" s="28"/>
      <c r="U304" s="28"/>
      <c r="V304" s="28"/>
      <c r="W304" s="28"/>
    </row>
    <row r="305" spans="2:23" x14ac:dyDescent="0.35">
      <c r="B305" s="28"/>
      <c r="C305" s="28"/>
      <c r="D305" s="28"/>
      <c r="E305" s="28"/>
      <c r="F305" s="28"/>
      <c r="G305" s="28"/>
      <c r="H305" s="28"/>
      <c r="I305" s="28"/>
      <c r="J305" s="28"/>
      <c r="K305" s="28"/>
      <c r="L305" s="28"/>
      <c r="M305" s="28"/>
      <c r="N305" s="28"/>
      <c r="O305" s="28"/>
      <c r="P305" s="28"/>
      <c r="Q305" s="28"/>
      <c r="R305" s="28"/>
      <c r="S305" s="28"/>
      <c r="T305" s="28"/>
      <c r="U305" s="28"/>
      <c r="V305" s="28"/>
      <c r="W305" s="28"/>
    </row>
    <row r="306" spans="2:23" x14ac:dyDescent="0.35">
      <c r="B306" s="28"/>
      <c r="C306" s="28"/>
      <c r="D306" s="28"/>
      <c r="E306" s="28"/>
      <c r="F306" s="28"/>
      <c r="G306" s="28"/>
      <c r="H306" s="28"/>
      <c r="I306" s="28"/>
      <c r="J306" s="28"/>
      <c r="K306" s="28"/>
      <c r="L306" s="28"/>
      <c r="M306" s="28"/>
      <c r="N306" s="28"/>
      <c r="O306" s="28"/>
      <c r="P306" s="28"/>
      <c r="Q306" s="28"/>
      <c r="R306" s="28"/>
      <c r="S306" s="28"/>
      <c r="T306" s="28"/>
      <c r="U306" s="28"/>
      <c r="V306" s="28"/>
      <c r="W306" s="28"/>
    </row>
    <row r="307" spans="2:23" x14ac:dyDescent="0.35">
      <c r="B307" s="28"/>
      <c r="C307" s="28"/>
      <c r="D307" s="28"/>
      <c r="E307" s="28"/>
      <c r="F307" s="28"/>
      <c r="G307" s="28"/>
      <c r="H307" s="28"/>
      <c r="I307" s="28"/>
      <c r="J307" s="28"/>
      <c r="K307" s="28"/>
      <c r="L307" s="28"/>
      <c r="M307" s="28"/>
      <c r="N307" s="28"/>
      <c r="O307" s="28"/>
      <c r="P307" s="28"/>
      <c r="Q307" s="28"/>
      <c r="R307" s="28"/>
      <c r="S307" s="28"/>
      <c r="T307" s="28"/>
      <c r="U307" s="28"/>
      <c r="V307" s="28"/>
      <c r="W307" s="28"/>
    </row>
    <row r="308" spans="2:23" x14ac:dyDescent="0.35">
      <c r="B308" s="28"/>
      <c r="C308" s="28"/>
      <c r="D308" s="28"/>
      <c r="E308" s="28"/>
      <c r="F308" s="28"/>
      <c r="G308" s="28"/>
      <c r="H308" s="28"/>
      <c r="I308" s="28"/>
      <c r="J308" s="28"/>
      <c r="K308" s="28"/>
      <c r="L308" s="28"/>
      <c r="M308" s="28"/>
      <c r="N308" s="28"/>
      <c r="O308" s="28"/>
      <c r="P308" s="28"/>
      <c r="Q308" s="28"/>
      <c r="R308" s="28"/>
      <c r="S308" s="28"/>
      <c r="T308" s="28"/>
      <c r="U308" s="28"/>
      <c r="V308" s="28"/>
      <c r="W308" s="28"/>
    </row>
    <row r="309" spans="2:23" x14ac:dyDescent="0.35">
      <c r="B309" s="28"/>
      <c r="C309" s="28"/>
      <c r="D309" s="28"/>
      <c r="E309" s="28"/>
      <c r="F309" s="28"/>
      <c r="G309" s="28"/>
      <c r="H309" s="28"/>
      <c r="I309" s="28"/>
      <c r="J309" s="28"/>
      <c r="K309" s="28"/>
      <c r="L309" s="28"/>
      <c r="M309" s="28"/>
      <c r="N309" s="28"/>
      <c r="O309" s="28"/>
      <c r="P309" s="28"/>
      <c r="Q309" s="28"/>
      <c r="R309" s="28"/>
      <c r="S309" s="28"/>
      <c r="T309" s="28"/>
      <c r="U309" s="28"/>
      <c r="V309" s="28"/>
      <c r="W309" s="28"/>
    </row>
    <row r="310" spans="2:23" x14ac:dyDescent="0.35">
      <c r="B310" s="28"/>
      <c r="C310" s="28"/>
      <c r="D310" s="28"/>
      <c r="E310" s="28"/>
      <c r="F310" s="28"/>
      <c r="G310" s="28"/>
      <c r="H310" s="28"/>
      <c r="I310" s="28"/>
      <c r="J310" s="28"/>
      <c r="K310" s="28"/>
      <c r="L310" s="28"/>
      <c r="M310" s="28"/>
      <c r="N310" s="28"/>
      <c r="O310" s="28"/>
      <c r="P310" s="28"/>
      <c r="Q310" s="28"/>
      <c r="R310" s="28"/>
      <c r="S310" s="28"/>
      <c r="T310" s="28"/>
      <c r="U310" s="28"/>
      <c r="V310" s="28"/>
      <c r="W310" s="28"/>
    </row>
    <row r="311" spans="2:23" x14ac:dyDescent="0.35">
      <c r="B311" s="28"/>
      <c r="C311" s="28"/>
      <c r="D311" s="28"/>
      <c r="E311" s="28"/>
      <c r="F311" s="28"/>
      <c r="G311" s="28"/>
      <c r="H311" s="28"/>
      <c r="I311" s="28"/>
      <c r="J311" s="28"/>
      <c r="K311" s="28"/>
      <c r="L311" s="28"/>
      <c r="M311" s="28"/>
      <c r="N311" s="28"/>
      <c r="O311" s="28"/>
      <c r="P311" s="28"/>
      <c r="Q311" s="28"/>
      <c r="R311" s="28"/>
      <c r="S311" s="28"/>
      <c r="T311" s="28"/>
      <c r="U311" s="28"/>
      <c r="V311" s="28"/>
      <c r="W311" s="28"/>
    </row>
    <row r="312" spans="2:23" x14ac:dyDescent="0.35">
      <c r="B312" s="28"/>
      <c r="C312" s="28"/>
      <c r="D312" s="28"/>
      <c r="E312" s="28"/>
      <c r="F312" s="28"/>
      <c r="G312" s="28"/>
      <c r="H312" s="28"/>
      <c r="I312" s="28"/>
      <c r="J312" s="28"/>
      <c r="K312" s="28"/>
      <c r="L312" s="28"/>
      <c r="M312" s="28"/>
      <c r="N312" s="28"/>
      <c r="O312" s="28"/>
      <c r="P312" s="28"/>
      <c r="Q312" s="28"/>
      <c r="R312" s="28"/>
      <c r="S312" s="28"/>
      <c r="T312" s="28"/>
      <c r="U312" s="28"/>
      <c r="V312" s="28"/>
      <c r="W312" s="28"/>
    </row>
    <row r="313" spans="2:23" x14ac:dyDescent="0.35">
      <c r="B313" s="28"/>
      <c r="C313" s="28"/>
      <c r="D313" s="28"/>
      <c r="E313" s="28"/>
      <c r="F313" s="28"/>
      <c r="G313" s="28"/>
      <c r="H313" s="28"/>
      <c r="I313" s="28"/>
      <c r="J313" s="28"/>
      <c r="K313" s="28"/>
      <c r="L313" s="28"/>
      <c r="M313" s="28"/>
      <c r="N313" s="28"/>
      <c r="O313" s="28"/>
      <c r="P313" s="28"/>
      <c r="Q313" s="28"/>
      <c r="R313" s="28"/>
      <c r="S313" s="28"/>
      <c r="T313" s="28"/>
      <c r="U313" s="28"/>
      <c r="V313" s="28"/>
      <c r="W313" s="28"/>
    </row>
    <row r="314" spans="2:23" x14ac:dyDescent="0.35">
      <c r="B314" s="28"/>
      <c r="C314" s="28"/>
      <c r="D314" s="28"/>
      <c r="E314" s="28"/>
      <c r="F314" s="28"/>
      <c r="G314" s="28"/>
      <c r="H314" s="28"/>
      <c r="I314" s="28"/>
      <c r="J314" s="28"/>
      <c r="K314" s="28"/>
      <c r="L314" s="28"/>
      <c r="M314" s="28"/>
      <c r="N314" s="28"/>
      <c r="O314" s="28"/>
      <c r="P314" s="28"/>
      <c r="Q314" s="28"/>
      <c r="R314" s="28"/>
      <c r="S314" s="28"/>
      <c r="T314" s="28"/>
      <c r="U314" s="28"/>
      <c r="V314" s="28"/>
      <c r="W314" s="28"/>
    </row>
    <row r="315" spans="2:23" x14ac:dyDescent="0.35">
      <c r="B315" s="28"/>
      <c r="C315" s="28"/>
      <c r="D315" s="28"/>
      <c r="E315" s="28"/>
      <c r="F315" s="28"/>
      <c r="G315" s="28"/>
      <c r="H315" s="28"/>
      <c r="I315" s="28"/>
      <c r="J315" s="28"/>
      <c r="K315" s="28"/>
      <c r="L315" s="28"/>
      <c r="M315" s="28"/>
      <c r="N315" s="28"/>
      <c r="O315" s="28"/>
      <c r="P315" s="28"/>
      <c r="Q315" s="28"/>
      <c r="R315" s="28"/>
      <c r="S315" s="28"/>
      <c r="T315" s="28"/>
      <c r="U315" s="28"/>
      <c r="V315" s="28"/>
      <c r="W315" s="28"/>
    </row>
    <row r="316" spans="2:23" x14ac:dyDescent="0.35">
      <c r="B316" s="28"/>
      <c r="C316" s="28"/>
      <c r="D316" s="28"/>
      <c r="E316" s="28"/>
      <c r="F316" s="28"/>
      <c r="G316" s="28"/>
      <c r="H316" s="28"/>
      <c r="I316" s="28"/>
      <c r="J316" s="28"/>
      <c r="K316" s="28"/>
      <c r="L316" s="28"/>
      <c r="M316" s="28"/>
      <c r="N316" s="28"/>
      <c r="O316" s="28"/>
      <c r="P316" s="28"/>
      <c r="Q316" s="28"/>
      <c r="R316" s="28"/>
      <c r="S316" s="28"/>
      <c r="T316" s="28"/>
      <c r="U316" s="28"/>
      <c r="V316" s="28"/>
      <c r="W316" s="28"/>
    </row>
    <row r="317" spans="2:23" x14ac:dyDescent="0.35">
      <c r="B317" s="28"/>
      <c r="C317" s="28"/>
      <c r="D317" s="28"/>
      <c r="E317" s="28"/>
      <c r="F317" s="28"/>
      <c r="G317" s="28"/>
      <c r="H317" s="28"/>
      <c r="I317" s="28"/>
      <c r="J317" s="28"/>
      <c r="K317" s="28"/>
      <c r="L317" s="28"/>
      <c r="M317" s="28"/>
      <c r="N317" s="28"/>
      <c r="O317" s="28"/>
      <c r="P317" s="28"/>
      <c r="Q317" s="28"/>
      <c r="R317" s="28"/>
      <c r="S317" s="28"/>
      <c r="T317" s="28"/>
      <c r="U317" s="28"/>
      <c r="V317" s="28"/>
      <c r="W317" s="28"/>
    </row>
    <row r="318" spans="2:23" x14ac:dyDescent="0.35">
      <c r="B318" s="28"/>
      <c r="C318" s="28"/>
      <c r="D318" s="28"/>
      <c r="E318" s="28"/>
      <c r="F318" s="28"/>
      <c r="G318" s="28"/>
      <c r="H318" s="28"/>
      <c r="I318" s="28"/>
      <c r="J318" s="28"/>
      <c r="K318" s="28"/>
      <c r="L318" s="28"/>
      <c r="M318" s="28"/>
      <c r="N318" s="28"/>
      <c r="O318" s="28"/>
      <c r="P318" s="28"/>
      <c r="Q318" s="28"/>
      <c r="R318" s="28"/>
      <c r="S318" s="28"/>
      <c r="T318" s="28"/>
      <c r="U318" s="28"/>
      <c r="V318" s="28"/>
      <c r="W318" s="28"/>
    </row>
    <row r="319" spans="2:23" x14ac:dyDescent="0.35">
      <c r="B319" s="28"/>
      <c r="C319" s="28"/>
      <c r="D319" s="28"/>
      <c r="E319" s="28"/>
      <c r="F319" s="28"/>
      <c r="G319" s="28"/>
      <c r="H319" s="28"/>
      <c r="I319" s="28"/>
      <c r="J319" s="28"/>
      <c r="K319" s="28"/>
      <c r="L319" s="28"/>
      <c r="M319" s="28"/>
      <c r="N319" s="28"/>
      <c r="O319" s="28"/>
      <c r="P319" s="28"/>
      <c r="Q319" s="28"/>
      <c r="R319" s="28"/>
      <c r="S319" s="28"/>
      <c r="T319" s="28"/>
      <c r="U319" s="28"/>
      <c r="V319" s="28"/>
      <c r="W319" s="28"/>
    </row>
    <row r="320" spans="2:23" x14ac:dyDescent="0.35">
      <c r="B320" s="28"/>
      <c r="C320" s="28"/>
      <c r="D320" s="28"/>
      <c r="E320" s="28"/>
      <c r="F320" s="28"/>
      <c r="G320" s="28"/>
      <c r="H320" s="28"/>
      <c r="I320" s="28"/>
      <c r="J320" s="28"/>
      <c r="K320" s="28"/>
      <c r="L320" s="28"/>
      <c r="M320" s="28"/>
      <c r="N320" s="28"/>
      <c r="O320" s="28"/>
      <c r="P320" s="28"/>
      <c r="Q320" s="28"/>
      <c r="R320" s="28"/>
      <c r="S320" s="28"/>
      <c r="T320" s="28"/>
      <c r="U320" s="28"/>
      <c r="V320" s="28"/>
      <c r="W320" s="28"/>
    </row>
    <row r="321" spans="2:23" x14ac:dyDescent="0.35">
      <c r="B321" s="28"/>
      <c r="C321" s="28"/>
      <c r="D321" s="28"/>
      <c r="E321" s="28"/>
      <c r="F321" s="28"/>
      <c r="G321" s="28"/>
      <c r="H321" s="28"/>
      <c r="I321" s="28"/>
      <c r="J321" s="28"/>
      <c r="K321" s="28"/>
      <c r="L321" s="28"/>
      <c r="M321" s="28"/>
      <c r="N321" s="28"/>
      <c r="O321" s="28"/>
      <c r="P321" s="28"/>
      <c r="Q321" s="28"/>
      <c r="R321" s="28"/>
      <c r="S321" s="28"/>
      <c r="T321" s="28"/>
      <c r="U321" s="28"/>
      <c r="V321" s="28"/>
      <c r="W321" s="28"/>
    </row>
    <row r="322" spans="2:23" x14ac:dyDescent="0.35">
      <c r="B322" s="28"/>
      <c r="C322" s="28"/>
      <c r="D322" s="28"/>
      <c r="E322" s="28"/>
      <c r="F322" s="28"/>
      <c r="G322" s="28"/>
      <c r="H322" s="28"/>
      <c r="I322" s="28"/>
      <c r="J322" s="28"/>
      <c r="K322" s="28"/>
      <c r="L322" s="28"/>
      <c r="M322" s="28"/>
      <c r="N322" s="28"/>
      <c r="O322" s="28"/>
      <c r="P322" s="28"/>
      <c r="Q322" s="28"/>
      <c r="R322" s="28"/>
      <c r="S322" s="28"/>
      <c r="T322" s="28"/>
      <c r="U322" s="28"/>
      <c r="V322" s="28"/>
      <c r="W322" s="28"/>
    </row>
    <row r="323" spans="2:23" x14ac:dyDescent="0.35">
      <c r="B323" s="28"/>
      <c r="C323" s="28"/>
      <c r="D323" s="28"/>
      <c r="E323" s="28"/>
      <c r="F323" s="28"/>
      <c r="G323" s="28"/>
      <c r="H323" s="28"/>
      <c r="I323" s="28"/>
      <c r="J323" s="28"/>
      <c r="K323" s="28"/>
      <c r="L323" s="28"/>
      <c r="M323" s="28"/>
      <c r="N323" s="28"/>
      <c r="O323" s="28"/>
      <c r="P323" s="28"/>
      <c r="Q323" s="28"/>
      <c r="R323" s="28"/>
      <c r="S323" s="28"/>
      <c r="T323" s="28"/>
      <c r="U323" s="28"/>
      <c r="V323" s="28"/>
      <c r="W323" s="28"/>
    </row>
    <row r="324" spans="2:23" x14ac:dyDescent="0.35">
      <c r="B324" s="28"/>
      <c r="C324" s="28"/>
      <c r="D324" s="28"/>
      <c r="E324" s="28"/>
      <c r="F324" s="28"/>
      <c r="G324" s="28"/>
      <c r="H324" s="28"/>
      <c r="I324" s="28"/>
      <c r="J324" s="28"/>
      <c r="K324" s="28"/>
      <c r="L324" s="28"/>
      <c r="M324" s="28"/>
      <c r="N324" s="28"/>
      <c r="O324" s="28"/>
      <c r="P324" s="28"/>
      <c r="Q324" s="28"/>
      <c r="R324" s="28"/>
      <c r="S324" s="28"/>
      <c r="T324" s="28"/>
      <c r="U324" s="28"/>
      <c r="V324" s="28"/>
      <c r="W324" s="28"/>
    </row>
    <row r="325" spans="2:23" x14ac:dyDescent="0.35">
      <c r="B325" s="28"/>
      <c r="C325" s="28"/>
      <c r="D325" s="28"/>
      <c r="E325" s="28"/>
      <c r="F325" s="28"/>
      <c r="G325" s="28"/>
      <c r="H325" s="28"/>
      <c r="I325" s="28"/>
      <c r="J325" s="28"/>
      <c r="K325" s="28"/>
      <c r="L325" s="28"/>
      <c r="M325" s="28"/>
      <c r="N325" s="28"/>
      <c r="O325" s="28"/>
      <c r="P325" s="28"/>
      <c r="Q325" s="28"/>
      <c r="R325" s="28"/>
      <c r="S325" s="28"/>
      <c r="T325" s="28"/>
      <c r="U325" s="28"/>
      <c r="V325" s="28"/>
      <c r="W325" s="28"/>
    </row>
    <row r="326" spans="2:23" x14ac:dyDescent="0.35">
      <c r="B326" s="28"/>
      <c r="C326" s="28"/>
      <c r="D326" s="28"/>
      <c r="E326" s="28"/>
      <c r="F326" s="28"/>
      <c r="G326" s="28"/>
      <c r="H326" s="28"/>
      <c r="I326" s="28"/>
      <c r="J326" s="28"/>
      <c r="K326" s="28"/>
      <c r="L326" s="28"/>
      <c r="M326" s="28"/>
      <c r="N326" s="28"/>
      <c r="O326" s="28"/>
      <c r="P326" s="28"/>
      <c r="Q326" s="28"/>
      <c r="R326" s="28"/>
      <c r="S326" s="28"/>
      <c r="T326" s="28"/>
      <c r="U326" s="28"/>
      <c r="V326" s="28"/>
      <c r="W326" s="28"/>
    </row>
    <row r="327" spans="2:23" x14ac:dyDescent="0.35">
      <c r="B327" s="28"/>
      <c r="C327" s="28"/>
      <c r="D327" s="28"/>
      <c r="E327" s="28"/>
      <c r="F327" s="28"/>
      <c r="G327" s="28"/>
      <c r="H327" s="28"/>
      <c r="I327" s="28"/>
      <c r="J327" s="28"/>
      <c r="K327" s="28"/>
      <c r="L327" s="28"/>
      <c r="M327" s="28"/>
      <c r="N327" s="28"/>
      <c r="O327" s="28"/>
      <c r="P327" s="28"/>
      <c r="Q327" s="28"/>
      <c r="R327" s="28"/>
      <c r="S327" s="28"/>
      <c r="T327" s="28"/>
      <c r="U327" s="28"/>
      <c r="V327" s="28"/>
      <c r="W327" s="28"/>
    </row>
    <row r="328" spans="2:23" x14ac:dyDescent="0.35">
      <c r="B328" s="28"/>
      <c r="C328" s="28"/>
      <c r="D328" s="28"/>
      <c r="E328" s="28"/>
      <c r="F328" s="28"/>
      <c r="G328" s="28"/>
      <c r="H328" s="28"/>
      <c r="I328" s="28"/>
      <c r="J328" s="28"/>
      <c r="K328" s="28"/>
      <c r="L328" s="28"/>
      <c r="M328" s="28"/>
      <c r="N328" s="28"/>
      <c r="O328" s="28"/>
      <c r="P328" s="28"/>
      <c r="Q328" s="28"/>
      <c r="R328" s="28"/>
      <c r="S328" s="28"/>
      <c r="T328" s="28"/>
      <c r="U328" s="28"/>
      <c r="V328" s="28"/>
      <c r="W328" s="28"/>
    </row>
    <row r="329" spans="2:23" x14ac:dyDescent="0.35">
      <c r="B329" s="28"/>
      <c r="C329" s="28"/>
      <c r="D329" s="28"/>
      <c r="E329" s="28"/>
      <c r="F329" s="28"/>
      <c r="G329" s="28"/>
      <c r="H329" s="28"/>
      <c r="I329" s="28"/>
      <c r="J329" s="28"/>
      <c r="K329" s="28"/>
      <c r="L329" s="28"/>
      <c r="M329" s="28"/>
      <c r="N329" s="28"/>
      <c r="O329" s="28"/>
      <c r="P329" s="28"/>
      <c r="Q329" s="28"/>
      <c r="R329" s="28"/>
      <c r="S329" s="28"/>
      <c r="T329" s="28"/>
      <c r="U329" s="28"/>
      <c r="V329" s="28"/>
      <c r="W329" s="28"/>
    </row>
    <row r="330" spans="2:23" x14ac:dyDescent="0.35">
      <c r="B330" s="28"/>
      <c r="C330" s="28"/>
      <c r="D330" s="28"/>
      <c r="E330" s="28"/>
      <c r="F330" s="28"/>
      <c r="G330" s="28"/>
      <c r="H330" s="28"/>
      <c r="I330" s="28"/>
      <c r="J330" s="28"/>
      <c r="K330" s="28"/>
      <c r="L330" s="28"/>
      <c r="M330" s="28"/>
      <c r="N330" s="28"/>
      <c r="O330" s="28"/>
      <c r="P330" s="28"/>
      <c r="Q330" s="28"/>
      <c r="R330" s="28"/>
      <c r="S330" s="28"/>
      <c r="T330" s="28"/>
      <c r="U330" s="28"/>
      <c r="V330" s="28"/>
      <c r="W330" s="28"/>
    </row>
    <row r="331" spans="2:23" x14ac:dyDescent="0.35">
      <c r="B331" s="28"/>
      <c r="C331" s="28"/>
      <c r="D331" s="28"/>
      <c r="E331" s="28"/>
      <c r="F331" s="28"/>
      <c r="G331" s="28"/>
      <c r="H331" s="28"/>
      <c r="I331" s="28"/>
      <c r="J331" s="28"/>
      <c r="K331" s="28"/>
      <c r="L331" s="28"/>
      <c r="M331" s="28"/>
      <c r="N331" s="28"/>
      <c r="O331" s="28"/>
      <c r="P331" s="28"/>
      <c r="Q331" s="28"/>
      <c r="R331" s="28"/>
      <c r="S331" s="28"/>
      <c r="T331" s="28"/>
      <c r="U331" s="28"/>
      <c r="V331" s="28"/>
      <c r="W331" s="28"/>
    </row>
    <row r="332" spans="2:23" x14ac:dyDescent="0.35">
      <c r="B332" s="28"/>
      <c r="C332" s="28"/>
      <c r="D332" s="28"/>
      <c r="E332" s="28"/>
      <c r="F332" s="28"/>
      <c r="G332" s="28"/>
      <c r="H332" s="28"/>
      <c r="I332" s="28"/>
      <c r="J332" s="28"/>
      <c r="K332" s="28"/>
      <c r="L332" s="28"/>
      <c r="M332" s="28"/>
      <c r="N332" s="28"/>
      <c r="O332" s="28"/>
      <c r="P332" s="28"/>
      <c r="Q332" s="28"/>
      <c r="R332" s="28"/>
      <c r="S332" s="28"/>
      <c r="T332" s="28"/>
      <c r="U332" s="28"/>
      <c r="V332" s="28"/>
      <c r="W332" s="28"/>
    </row>
    <row r="333" spans="2:23" x14ac:dyDescent="0.35">
      <c r="B333" s="28"/>
      <c r="C333" s="28"/>
      <c r="D333" s="28"/>
      <c r="E333" s="28"/>
      <c r="F333" s="28"/>
      <c r="G333" s="28"/>
      <c r="H333" s="28"/>
      <c r="I333" s="28"/>
      <c r="J333" s="28"/>
      <c r="K333" s="28"/>
      <c r="L333" s="28"/>
      <c r="M333" s="28"/>
      <c r="N333" s="28"/>
      <c r="O333" s="28"/>
      <c r="P333" s="28"/>
      <c r="Q333" s="28"/>
      <c r="R333" s="28"/>
      <c r="S333" s="28"/>
      <c r="T333" s="28"/>
      <c r="U333" s="28"/>
      <c r="V333" s="28"/>
      <c r="W333" s="28"/>
    </row>
    <row r="334" spans="2:23" x14ac:dyDescent="0.35">
      <c r="B334" s="28"/>
      <c r="C334" s="28"/>
      <c r="D334" s="28"/>
      <c r="E334" s="28"/>
      <c r="F334" s="28"/>
      <c r="G334" s="28"/>
      <c r="H334" s="28"/>
      <c r="I334" s="28"/>
      <c r="J334" s="28"/>
      <c r="K334" s="28"/>
      <c r="L334" s="28"/>
      <c r="M334" s="28"/>
      <c r="N334" s="28"/>
      <c r="O334" s="28"/>
      <c r="P334" s="28"/>
      <c r="Q334" s="28"/>
      <c r="R334" s="28"/>
      <c r="S334" s="28"/>
      <c r="T334" s="28"/>
      <c r="U334" s="28"/>
      <c r="V334" s="28"/>
      <c r="W334" s="28"/>
    </row>
    <row r="335" spans="2:23" x14ac:dyDescent="0.35">
      <c r="B335" s="28"/>
      <c r="C335" s="28"/>
      <c r="D335" s="28"/>
      <c r="E335" s="28"/>
      <c r="F335" s="28"/>
      <c r="G335" s="28"/>
      <c r="H335" s="28"/>
      <c r="I335" s="28"/>
      <c r="J335" s="28"/>
      <c r="K335" s="28"/>
      <c r="L335" s="28"/>
      <c r="M335" s="28"/>
      <c r="N335" s="28"/>
      <c r="O335" s="28"/>
      <c r="P335" s="28"/>
      <c r="Q335" s="28"/>
      <c r="R335" s="28"/>
      <c r="S335" s="28"/>
      <c r="T335" s="28"/>
      <c r="U335" s="28"/>
      <c r="V335" s="28"/>
      <c r="W335" s="28"/>
    </row>
    <row r="336" spans="2:23" x14ac:dyDescent="0.35">
      <c r="B336" s="28"/>
      <c r="C336" s="28"/>
      <c r="D336" s="28"/>
      <c r="E336" s="28"/>
      <c r="F336" s="28"/>
      <c r="G336" s="28"/>
      <c r="H336" s="28"/>
      <c r="I336" s="28"/>
      <c r="J336" s="28"/>
      <c r="K336" s="28"/>
      <c r="L336" s="28"/>
      <c r="M336" s="28"/>
      <c r="N336" s="28"/>
      <c r="O336" s="28"/>
      <c r="P336" s="28"/>
      <c r="Q336" s="28"/>
      <c r="R336" s="28"/>
      <c r="S336" s="28"/>
      <c r="T336" s="28"/>
      <c r="U336" s="28"/>
      <c r="V336" s="28"/>
      <c r="W336" s="28"/>
    </row>
    <row r="337" spans="2:23" x14ac:dyDescent="0.35">
      <c r="B337" s="28"/>
      <c r="C337" s="28"/>
      <c r="D337" s="28"/>
      <c r="E337" s="28"/>
      <c r="F337" s="28"/>
      <c r="G337" s="28"/>
      <c r="H337" s="28"/>
      <c r="I337" s="28"/>
      <c r="J337" s="28"/>
      <c r="K337" s="28"/>
      <c r="L337" s="28"/>
      <c r="M337" s="28"/>
      <c r="N337" s="28"/>
      <c r="O337" s="28"/>
      <c r="P337" s="28"/>
      <c r="Q337" s="28"/>
      <c r="R337" s="28"/>
      <c r="S337" s="28"/>
      <c r="T337" s="28"/>
      <c r="U337" s="28"/>
      <c r="V337" s="28"/>
      <c r="W337" s="28"/>
    </row>
    <row r="338" spans="2:23" x14ac:dyDescent="0.35">
      <c r="B338" s="28"/>
      <c r="C338" s="28"/>
      <c r="D338" s="28"/>
      <c r="E338" s="28"/>
      <c r="F338" s="28"/>
      <c r="G338" s="28"/>
      <c r="H338" s="28"/>
      <c r="I338" s="28"/>
      <c r="J338" s="28"/>
      <c r="K338" s="28"/>
      <c r="L338" s="28"/>
      <c r="M338" s="28"/>
      <c r="N338" s="28"/>
      <c r="O338" s="28"/>
      <c r="P338" s="28"/>
      <c r="Q338" s="28"/>
      <c r="R338" s="28"/>
      <c r="S338" s="28"/>
      <c r="T338" s="28"/>
      <c r="U338" s="28"/>
      <c r="V338" s="28"/>
      <c r="W338" s="28"/>
    </row>
    <row r="339" spans="2:23" x14ac:dyDescent="0.35">
      <c r="B339" s="28"/>
      <c r="C339" s="28"/>
      <c r="D339" s="28"/>
      <c r="E339" s="28"/>
      <c r="F339" s="28"/>
      <c r="G339" s="28"/>
      <c r="H339" s="28"/>
      <c r="I339" s="28"/>
      <c r="J339" s="28"/>
      <c r="K339" s="28"/>
      <c r="L339" s="28"/>
      <c r="M339" s="28"/>
      <c r="N339" s="28"/>
      <c r="O339" s="28"/>
      <c r="P339" s="28"/>
      <c r="Q339" s="28"/>
      <c r="R339" s="28"/>
      <c r="S339" s="28"/>
      <c r="T339" s="28"/>
      <c r="U339" s="28"/>
      <c r="V339" s="28"/>
      <c r="W339" s="28"/>
    </row>
    <row r="340" spans="2:23" x14ac:dyDescent="0.35">
      <c r="B340" s="28"/>
      <c r="C340" s="28"/>
      <c r="D340" s="28"/>
      <c r="E340" s="28"/>
      <c r="F340" s="28"/>
      <c r="G340" s="28"/>
      <c r="H340" s="28"/>
      <c r="I340" s="28"/>
      <c r="J340" s="28"/>
      <c r="K340" s="28"/>
      <c r="L340" s="28"/>
      <c r="M340" s="28"/>
      <c r="N340" s="28"/>
      <c r="O340" s="28"/>
      <c r="P340" s="28"/>
      <c r="Q340" s="28"/>
      <c r="R340" s="28"/>
      <c r="S340" s="28"/>
      <c r="T340" s="28"/>
      <c r="U340" s="28"/>
      <c r="V340" s="28"/>
      <c r="W340" s="28"/>
    </row>
    <row r="341" spans="2:23" x14ac:dyDescent="0.35">
      <c r="B341" s="28"/>
      <c r="C341" s="28"/>
      <c r="D341" s="28"/>
      <c r="E341" s="28"/>
      <c r="F341" s="28"/>
      <c r="G341" s="28"/>
      <c r="H341" s="28"/>
      <c r="I341" s="28"/>
      <c r="J341" s="28"/>
      <c r="K341" s="28"/>
      <c r="L341" s="28"/>
      <c r="M341" s="28"/>
      <c r="N341" s="28"/>
      <c r="O341" s="28"/>
      <c r="P341" s="28"/>
      <c r="Q341" s="28"/>
      <c r="R341" s="28"/>
      <c r="S341" s="28"/>
      <c r="T341" s="28"/>
      <c r="U341" s="28"/>
      <c r="V341" s="28"/>
      <c r="W341" s="28"/>
    </row>
    <row r="342" spans="2:23" x14ac:dyDescent="0.35">
      <c r="B342" s="28"/>
      <c r="C342" s="28"/>
      <c r="D342" s="28"/>
      <c r="E342" s="28"/>
      <c r="F342" s="28"/>
      <c r="G342" s="28"/>
      <c r="H342" s="28"/>
      <c r="I342" s="28"/>
      <c r="J342" s="28"/>
      <c r="K342" s="28"/>
      <c r="L342" s="28"/>
      <c r="M342" s="28"/>
      <c r="N342" s="28"/>
      <c r="O342" s="28"/>
      <c r="P342" s="28"/>
      <c r="Q342" s="28"/>
      <c r="R342" s="28"/>
      <c r="S342" s="28"/>
      <c r="T342" s="28"/>
      <c r="U342" s="28"/>
      <c r="V342" s="28"/>
      <c r="W342" s="28"/>
    </row>
    <row r="343" spans="2:23" x14ac:dyDescent="0.35">
      <c r="B343" s="28"/>
      <c r="C343" s="28"/>
      <c r="D343" s="28"/>
      <c r="E343" s="28"/>
      <c r="F343" s="28"/>
      <c r="G343" s="28"/>
      <c r="H343" s="28"/>
      <c r="I343" s="28"/>
      <c r="J343" s="28"/>
      <c r="K343" s="28"/>
      <c r="L343" s="28"/>
      <c r="M343" s="28"/>
      <c r="N343" s="28"/>
      <c r="O343" s="28"/>
      <c r="P343" s="28"/>
      <c r="Q343" s="28"/>
      <c r="R343" s="28"/>
      <c r="S343" s="28"/>
      <c r="T343" s="28"/>
      <c r="U343" s="28"/>
      <c r="V343" s="28"/>
      <c r="W343" s="28"/>
    </row>
    <row r="344" spans="2:23" x14ac:dyDescent="0.35">
      <c r="B344" s="28"/>
      <c r="C344" s="28"/>
      <c r="D344" s="28"/>
      <c r="E344" s="28"/>
      <c r="F344" s="28"/>
      <c r="G344" s="28"/>
      <c r="H344" s="28"/>
      <c r="I344" s="28"/>
      <c r="J344" s="28"/>
      <c r="K344" s="28"/>
      <c r="L344" s="28"/>
      <c r="M344" s="28"/>
      <c r="N344" s="28"/>
      <c r="O344" s="28"/>
      <c r="P344" s="28"/>
      <c r="Q344" s="28"/>
      <c r="R344" s="28"/>
      <c r="S344" s="28"/>
      <c r="T344" s="28"/>
      <c r="U344" s="28"/>
      <c r="V344" s="28"/>
      <c r="W344" s="28"/>
    </row>
    <row r="345" spans="2:23" x14ac:dyDescent="0.35">
      <c r="B345" s="28"/>
      <c r="C345" s="28"/>
      <c r="D345" s="28"/>
      <c r="E345" s="28"/>
      <c r="F345" s="28"/>
      <c r="G345" s="28"/>
      <c r="H345" s="28"/>
      <c r="I345" s="28"/>
      <c r="J345" s="28"/>
      <c r="K345" s="28"/>
      <c r="L345" s="28"/>
      <c r="M345" s="28"/>
      <c r="N345" s="28"/>
      <c r="O345" s="28"/>
      <c r="P345" s="28"/>
      <c r="Q345" s="28"/>
      <c r="R345" s="28"/>
      <c r="S345" s="28"/>
      <c r="T345" s="28"/>
      <c r="U345" s="28"/>
      <c r="V345" s="28"/>
      <c r="W345" s="28"/>
    </row>
    <row r="346" spans="2:23" x14ac:dyDescent="0.35">
      <c r="B346" s="28"/>
      <c r="C346" s="28"/>
      <c r="D346" s="28"/>
      <c r="E346" s="28"/>
      <c r="F346" s="28"/>
      <c r="G346" s="28"/>
      <c r="H346" s="28"/>
      <c r="I346" s="28"/>
      <c r="J346" s="28"/>
      <c r="K346" s="28"/>
      <c r="L346" s="28"/>
      <c r="M346" s="28"/>
      <c r="N346" s="28"/>
      <c r="O346" s="28"/>
      <c r="P346" s="28"/>
      <c r="Q346" s="28"/>
      <c r="R346" s="28"/>
      <c r="S346" s="28"/>
      <c r="T346" s="28"/>
      <c r="U346" s="28"/>
      <c r="V346" s="28"/>
      <c r="W346" s="28"/>
    </row>
    <row r="347" spans="2:23" x14ac:dyDescent="0.35">
      <c r="B347" s="28"/>
      <c r="C347" s="28"/>
      <c r="D347" s="28"/>
      <c r="E347" s="28"/>
      <c r="F347" s="28"/>
      <c r="G347" s="28"/>
      <c r="H347" s="28"/>
      <c r="I347" s="28"/>
      <c r="J347" s="28"/>
      <c r="K347" s="28"/>
      <c r="L347" s="28"/>
      <c r="M347" s="28"/>
      <c r="N347" s="28"/>
      <c r="O347" s="28"/>
      <c r="P347" s="28"/>
      <c r="Q347" s="28"/>
      <c r="R347" s="28"/>
      <c r="S347" s="28"/>
      <c r="T347" s="28"/>
      <c r="U347" s="28"/>
      <c r="V347" s="28"/>
      <c r="W347" s="28"/>
    </row>
    <row r="348" spans="2:23" x14ac:dyDescent="0.35">
      <c r="B348" s="28"/>
      <c r="C348" s="28"/>
      <c r="D348" s="28"/>
      <c r="E348" s="28"/>
      <c r="F348" s="28"/>
      <c r="G348" s="28"/>
      <c r="H348" s="28"/>
      <c r="I348" s="28"/>
      <c r="J348" s="28"/>
      <c r="K348" s="28"/>
      <c r="L348" s="28"/>
      <c r="M348" s="28"/>
      <c r="N348" s="28"/>
      <c r="O348" s="28"/>
      <c r="P348" s="28"/>
      <c r="Q348" s="28"/>
      <c r="R348" s="28"/>
      <c r="S348" s="28"/>
      <c r="T348" s="28"/>
      <c r="U348" s="28"/>
      <c r="V348" s="28"/>
      <c r="W348" s="28"/>
    </row>
    <row r="349" spans="2:23" x14ac:dyDescent="0.35">
      <c r="B349" s="28"/>
      <c r="C349" s="28"/>
      <c r="D349" s="28"/>
      <c r="E349" s="28"/>
      <c r="F349" s="28"/>
      <c r="G349" s="28"/>
      <c r="H349" s="28"/>
      <c r="I349" s="28"/>
      <c r="J349" s="28"/>
      <c r="K349" s="28"/>
      <c r="L349" s="28"/>
      <c r="M349" s="28"/>
      <c r="N349" s="28"/>
      <c r="O349" s="28"/>
      <c r="P349" s="28"/>
      <c r="Q349" s="28"/>
      <c r="R349" s="28"/>
      <c r="S349" s="28"/>
      <c r="T349" s="28"/>
      <c r="U349" s="28"/>
      <c r="V349" s="28"/>
      <c r="W349" s="28"/>
    </row>
    <row r="350" spans="2:23" x14ac:dyDescent="0.35">
      <c r="B350" s="28"/>
      <c r="C350" s="28"/>
      <c r="D350" s="28"/>
      <c r="E350" s="28"/>
      <c r="F350" s="28"/>
      <c r="G350" s="28"/>
      <c r="H350" s="28"/>
      <c r="I350" s="28"/>
      <c r="J350" s="28"/>
      <c r="K350" s="28"/>
      <c r="L350" s="28"/>
      <c r="M350" s="28"/>
      <c r="N350" s="28"/>
      <c r="O350" s="28"/>
      <c r="P350" s="28"/>
      <c r="Q350" s="28"/>
      <c r="R350" s="28"/>
      <c r="S350" s="28"/>
      <c r="T350" s="28"/>
      <c r="U350" s="28"/>
      <c r="V350" s="28"/>
      <c r="W350" s="28"/>
    </row>
    <row r="351" spans="2:23" x14ac:dyDescent="0.35">
      <c r="B351" s="28"/>
      <c r="C351" s="28"/>
      <c r="D351" s="28"/>
      <c r="E351" s="28"/>
      <c r="F351" s="28"/>
      <c r="G351" s="28"/>
      <c r="H351" s="28"/>
      <c r="I351" s="28"/>
      <c r="J351" s="28"/>
      <c r="K351" s="28"/>
      <c r="L351" s="28"/>
      <c r="M351" s="28"/>
      <c r="N351" s="28"/>
      <c r="O351" s="28"/>
      <c r="P351" s="28"/>
      <c r="Q351" s="28"/>
      <c r="R351" s="28"/>
      <c r="S351" s="28"/>
      <c r="T351" s="28"/>
      <c r="U351" s="28"/>
      <c r="V351" s="28"/>
      <c r="W351" s="28"/>
    </row>
    <row r="352" spans="2:23" x14ac:dyDescent="0.35">
      <c r="B352" s="28"/>
      <c r="C352" s="28"/>
      <c r="D352" s="28"/>
      <c r="E352" s="28"/>
      <c r="F352" s="28"/>
      <c r="G352" s="28"/>
      <c r="H352" s="28"/>
      <c r="I352" s="28"/>
      <c r="J352" s="28"/>
      <c r="K352" s="28"/>
      <c r="L352" s="28"/>
      <c r="M352" s="28"/>
      <c r="N352" s="28"/>
      <c r="O352" s="28"/>
      <c r="P352" s="28"/>
      <c r="Q352" s="28"/>
      <c r="R352" s="28"/>
      <c r="S352" s="28"/>
      <c r="T352" s="28"/>
      <c r="U352" s="28"/>
      <c r="V352" s="28"/>
      <c r="W352" s="28"/>
    </row>
    <row r="353" spans="2:23" x14ac:dyDescent="0.35">
      <c r="B353" s="28"/>
      <c r="C353" s="28"/>
      <c r="D353" s="28"/>
      <c r="E353" s="28"/>
      <c r="F353" s="28"/>
      <c r="G353" s="28"/>
      <c r="H353" s="28"/>
      <c r="I353" s="28"/>
      <c r="J353" s="28"/>
      <c r="K353" s="28"/>
      <c r="L353" s="28"/>
      <c r="M353" s="28"/>
      <c r="N353" s="28"/>
      <c r="O353" s="28"/>
      <c r="P353" s="28"/>
      <c r="Q353" s="28"/>
      <c r="R353" s="28"/>
      <c r="S353" s="28"/>
      <c r="T353" s="28"/>
      <c r="U353" s="28"/>
      <c r="V353" s="28"/>
      <c r="W353" s="28"/>
    </row>
    <row r="354" spans="2:23" x14ac:dyDescent="0.35">
      <c r="B354" s="28"/>
      <c r="C354" s="28"/>
      <c r="D354" s="28"/>
      <c r="E354" s="28"/>
      <c r="F354" s="28"/>
      <c r="G354" s="28"/>
      <c r="H354" s="28"/>
      <c r="I354" s="28"/>
      <c r="J354" s="28"/>
      <c r="K354" s="28"/>
      <c r="L354" s="28"/>
      <c r="M354" s="28"/>
      <c r="N354" s="28"/>
      <c r="O354" s="28"/>
      <c r="P354" s="28"/>
      <c r="Q354" s="28"/>
      <c r="R354" s="28"/>
      <c r="S354" s="28"/>
      <c r="T354" s="28"/>
      <c r="U354" s="28"/>
      <c r="V354" s="28"/>
      <c r="W354" s="28"/>
    </row>
    <row r="355" spans="2:23" x14ac:dyDescent="0.35">
      <c r="B355" s="28"/>
      <c r="C355" s="28"/>
      <c r="D355" s="28"/>
      <c r="E355" s="28"/>
      <c r="F355" s="28"/>
      <c r="G355" s="28"/>
      <c r="H355" s="28"/>
      <c r="I355" s="28"/>
      <c r="J355" s="28"/>
      <c r="K355" s="28"/>
      <c r="L355" s="28"/>
      <c r="M355" s="28"/>
      <c r="N355" s="28"/>
      <c r="O355" s="28"/>
      <c r="P355" s="28"/>
      <c r="Q355" s="28"/>
      <c r="R355" s="28"/>
      <c r="S355" s="28"/>
      <c r="T355" s="28"/>
      <c r="U355" s="28"/>
      <c r="V355" s="28"/>
      <c r="W355" s="28"/>
    </row>
    <row r="356" spans="2:23" x14ac:dyDescent="0.35">
      <c r="B356" s="28"/>
      <c r="C356" s="28"/>
      <c r="D356" s="28"/>
      <c r="E356" s="28"/>
      <c r="F356" s="28"/>
      <c r="G356" s="28"/>
      <c r="H356" s="28"/>
      <c r="I356" s="28"/>
      <c r="J356" s="28"/>
      <c r="K356" s="28"/>
      <c r="L356" s="28"/>
      <c r="M356" s="28"/>
      <c r="N356" s="28"/>
      <c r="O356" s="28"/>
      <c r="P356" s="28"/>
      <c r="Q356" s="28"/>
      <c r="R356" s="28"/>
      <c r="S356" s="28"/>
      <c r="T356" s="28"/>
      <c r="U356" s="28"/>
      <c r="V356" s="28"/>
      <c r="W356" s="28"/>
    </row>
    <row r="357" spans="2:23" x14ac:dyDescent="0.35">
      <c r="B357" s="28"/>
      <c r="C357" s="28"/>
      <c r="D357" s="28"/>
      <c r="E357" s="28"/>
      <c r="F357" s="28"/>
      <c r="G357" s="28"/>
      <c r="H357" s="28"/>
      <c r="I357" s="28"/>
      <c r="J357" s="28"/>
      <c r="K357" s="28"/>
      <c r="L357" s="28"/>
      <c r="M357" s="28"/>
      <c r="N357" s="28"/>
      <c r="O357" s="28"/>
      <c r="P357" s="28"/>
      <c r="Q357" s="28"/>
      <c r="R357" s="28"/>
      <c r="S357" s="28"/>
      <c r="T357" s="28"/>
      <c r="U357" s="28"/>
      <c r="V357" s="28"/>
      <c r="W357" s="28"/>
    </row>
    <row r="358" spans="2:23" x14ac:dyDescent="0.35">
      <c r="B358" s="28"/>
      <c r="C358" s="28"/>
      <c r="D358" s="28"/>
      <c r="E358" s="28"/>
      <c r="F358" s="28"/>
      <c r="G358" s="28"/>
      <c r="H358" s="28"/>
      <c r="I358" s="28"/>
      <c r="J358" s="28"/>
      <c r="K358" s="28"/>
      <c r="L358" s="28"/>
      <c r="M358" s="28"/>
      <c r="N358" s="28"/>
      <c r="O358" s="28"/>
      <c r="P358" s="28"/>
      <c r="Q358" s="28"/>
      <c r="R358" s="28"/>
      <c r="S358" s="28"/>
      <c r="T358" s="28"/>
      <c r="U358" s="28"/>
      <c r="V358" s="28"/>
      <c r="W358" s="28"/>
    </row>
    <row r="359" spans="2:23" x14ac:dyDescent="0.35">
      <c r="B359" s="28"/>
      <c r="C359" s="28"/>
      <c r="D359" s="28"/>
      <c r="E359" s="28"/>
      <c r="F359" s="28"/>
      <c r="G359" s="28"/>
      <c r="H359" s="28"/>
      <c r="I359" s="28"/>
      <c r="J359" s="28"/>
      <c r="K359" s="28"/>
      <c r="L359" s="28"/>
      <c r="M359" s="28"/>
      <c r="N359" s="28"/>
      <c r="O359" s="28"/>
      <c r="P359" s="28"/>
      <c r="Q359" s="28"/>
      <c r="R359" s="28"/>
      <c r="S359" s="28"/>
      <c r="T359" s="28"/>
      <c r="U359" s="28"/>
      <c r="V359" s="28"/>
      <c r="W359" s="28"/>
    </row>
    <row r="360" spans="2:23" x14ac:dyDescent="0.35">
      <c r="B360" s="28"/>
      <c r="C360" s="28"/>
      <c r="D360" s="28"/>
      <c r="E360" s="28"/>
      <c r="F360" s="28"/>
      <c r="G360" s="28"/>
      <c r="H360" s="28"/>
      <c r="I360" s="28"/>
      <c r="J360" s="28"/>
      <c r="K360" s="28"/>
      <c r="L360" s="28"/>
      <c r="M360" s="28"/>
      <c r="N360" s="28"/>
      <c r="O360" s="28"/>
      <c r="P360" s="28"/>
      <c r="Q360" s="28"/>
      <c r="R360" s="28"/>
      <c r="S360" s="28"/>
      <c r="T360" s="28"/>
      <c r="U360" s="28"/>
      <c r="V360" s="28"/>
      <c r="W360" s="28"/>
    </row>
    <row r="361" spans="2:23" x14ac:dyDescent="0.35">
      <c r="B361" s="28"/>
      <c r="C361" s="28"/>
      <c r="D361" s="28"/>
      <c r="E361" s="28"/>
      <c r="F361" s="28"/>
      <c r="G361" s="28"/>
      <c r="H361" s="28"/>
      <c r="I361" s="28"/>
      <c r="J361" s="28"/>
      <c r="K361" s="28"/>
      <c r="L361" s="28"/>
      <c r="M361" s="28"/>
      <c r="N361" s="28"/>
      <c r="O361" s="28"/>
      <c r="P361" s="28"/>
      <c r="Q361" s="28"/>
      <c r="R361" s="28"/>
      <c r="S361" s="28"/>
      <c r="T361" s="28"/>
      <c r="U361" s="28"/>
      <c r="V361" s="28"/>
      <c r="W361" s="28"/>
    </row>
    <row r="362" spans="2:23" x14ac:dyDescent="0.35">
      <c r="B362" s="28"/>
      <c r="C362" s="28"/>
      <c r="D362" s="28"/>
      <c r="E362" s="28"/>
      <c r="F362" s="28"/>
      <c r="G362" s="28"/>
      <c r="H362" s="28"/>
      <c r="I362" s="28"/>
      <c r="J362" s="28"/>
      <c r="K362" s="28"/>
      <c r="L362" s="28"/>
      <c r="M362" s="28"/>
      <c r="N362" s="28"/>
      <c r="O362" s="28"/>
      <c r="P362" s="28"/>
      <c r="Q362" s="28"/>
      <c r="R362" s="28"/>
      <c r="S362" s="28"/>
      <c r="T362" s="28"/>
      <c r="U362" s="28"/>
      <c r="V362" s="28"/>
      <c r="W362" s="28"/>
    </row>
    <row r="363" spans="2:23" x14ac:dyDescent="0.35">
      <c r="B363" s="28"/>
      <c r="C363" s="28"/>
      <c r="D363" s="28"/>
      <c r="E363" s="28"/>
      <c r="F363" s="28"/>
      <c r="G363" s="28"/>
      <c r="H363" s="28"/>
      <c r="I363" s="28"/>
      <c r="J363" s="28"/>
      <c r="K363" s="28"/>
      <c r="L363" s="28"/>
      <c r="M363" s="28"/>
      <c r="N363" s="28"/>
      <c r="O363" s="28"/>
      <c r="P363" s="28"/>
      <c r="Q363" s="28"/>
      <c r="R363" s="28"/>
      <c r="S363" s="28"/>
      <c r="T363" s="28"/>
      <c r="U363" s="28"/>
      <c r="V363" s="28"/>
      <c r="W363" s="28"/>
    </row>
    <row r="364" spans="2:23" x14ac:dyDescent="0.35">
      <c r="B364" s="28"/>
      <c r="C364" s="28"/>
      <c r="D364" s="28"/>
      <c r="E364" s="28"/>
      <c r="F364" s="28"/>
      <c r="G364" s="28"/>
      <c r="H364" s="28"/>
      <c r="I364" s="28"/>
      <c r="J364" s="28"/>
      <c r="K364" s="28"/>
      <c r="L364" s="28"/>
      <c r="M364" s="28"/>
      <c r="N364" s="28"/>
      <c r="O364" s="28"/>
      <c r="P364" s="28"/>
      <c r="Q364" s="28"/>
      <c r="R364" s="28"/>
      <c r="S364" s="28"/>
      <c r="T364" s="28"/>
      <c r="U364" s="28"/>
      <c r="V364" s="28"/>
      <c r="W364" s="28"/>
    </row>
    <row r="365" spans="2:23" x14ac:dyDescent="0.35">
      <c r="B365" s="28"/>
      <c r="C365" s="28"/>
      <c r="D365" s="28"/>
      <c r="E365" s="28"/>
      <c r="F365" s="28"/>
      <c r="G365" s="28"/>
      <c r="H365" s="28"/>
      <c r="I365" s="28"/>
      <c r="J365" s="28"/>
      <c r="K365" s="28"/>
      <c r="L365" s="28"/>
      <c r="M365" s="28"/>
      <c r="N365" s="28"/>
      <c r="O365" s="28"/>
      <c r="P365" s="28"/>
      <c r="Q365" s="28"/>
      <c r="R365" s="28"/>
      <c r="S365" s="28"/>
      <c r="T365" s="28"/>
      <c r="U365" s="28"/>
      <c r="V365" s="28"/>
      <c r="W365" s="28"/>
    </row>
    <row r="366" spans="2:23" x14ac:dyDescent="0.35">
      <c r="B366" s="28"/>
      <c r="C366" s="28"/>
      <c r="D366" s="28"/>
      <c r="E366" s="28"/>
      <c r="F366" s="28"/>
      <c r="G366" s="28"/>
      <c r="H366" s="28"/>
      <c r="I366" s="28"/>
      <c r="J366" s="28"/>
      <c r="K366" s="28"/>
      <c r="L366" s="28"/>
      <c r="M366" s="28"/>
      <c r="N366" s="28"/>
      <c r="O366" s="28"/>
      <c r="P366" s="28"/>
      <c r="Q366" s="28"/>
      <c r="R366" s="28"/>
      <c r="S366" s="28"/>
      <c r="T366" s="28"/>
      <c r="U366" s="28"/>
      <c r="V366" s="28"/>
      <c r="W366" s="28"/>
    </row>
    <row r="367" spans="2:23" x14ac:dyDescent="0.35">
      <c r="B367" s="28"/>
      <c r="C367" s="28"/>
      <c r="D367" s="28"/>
      <c r="E367" s="28"/>
      <c r="F367" s="28"/>
      <c r="G367" s="28"/>
      <c r="H367" s="28"/>
      <c r="I367" s="28"/>
      <c r="J367" s="28"/>
      <c r="K367" s="28"/>
      <c r="L367" s="28"/>
      <c r="M367" s="28"/>
      <c r="N367" s="28"/>
      <c r="O367" s="28"/>
      <c r="P367" s="28"/>
      <c r="Q367" s="28"/>
      <c r="R367" s="28"/>
      <c r="S367" s="28"/>
      <c r="T367" s="28"/>
      <c r="U367" s="28"/>
      <c r="V367" s="28"/>
      <c r="W367" s="28"/>
    </row>
    <row r="368" spans="2:23" x14ac:dyDescent="0.35">
      <c r="B368" s="28"/>
      <c r="C368" s="28"/>
      <c r="D368" s="28"/>
      <c r="E368" s="28"/>
      <c r="F368" s="28"/>
      <c r="G368" s="28"/>
      <c r="H368" s="28"/>
      <c r="I368" s="28"/>
      <c r="J368" s="28"/>
      <c r="K368" s="28"/>
      <c r="L368" s="28"/>
      <c r="M368" s="28"/>
      <c r="N368" s="28"/>
      <c r="O368" s="28"/>
      <c r="P368" s="28"/>
      <c r="Q368" s="28"/>
      <c r="R368" s="28"/>
      <c r="S368" s="28"/>
      <c r="T368" s="28"/>
      <c r="U368" s="28"/>
      <c r="V368" s="28"/>
      <c r="W368" s="28"/>
    </row>
    <row r="369" spans="2:23" x14ac:dyDescent="0.35">
      <c r="B369" s="28"/>
      <c r="C369" s="28"/>
      <c r="D369" s="28"/>
      <c r="E369" s="28"/>
      <c r="F369" s="28"/>
      <c r="G369" s="28"/>
      <c r="H369" s="28"/>
      <c r="I369" s="28"/>
      <c r="J369" s="28"/>
      <c r="K369" s="28"/>
      <c r="L369" s="28"/>
      <c r="M369" s="28"/>
      <c r="N369" s="28"/>
      <c r="O369" s="28"/>
      <c r="P369" s="28"/>
      <c r="Q369" s="28"/>
      <c r="R369" s="28"/>
      <c r="S369" s="28"/>
      <c r="T369" s="28"/>
      <c r="U369" s="28"/>
      <c r="V369" s="28"/>
      <c r="W369" s="28"/>
    </row>
    <row r="370" spans="2:23" x14ac:dyDescent="0.35">
      <c r="B370" s="28"/>
      <c r="C370" s="28"/>
      <c r="D370" s="28"/>
      <c r="E370" s="28"/>
      <c r="F370" s="28"/>
      <c r="G370" s="28"/>
      <c r="H370" s="28"/>
      <c r="I370" s="28"/>
      <c r="J370" s="28"/>
      <c r="K370" s="28"/>
      <c r="L370" s="28"/>
      <c r="M370" s="28"/>
      <c r="N370" s="28"/>
      <c r="O370" s="28"/>
      <c r="P370" s="28"/>
      <c r="Q370" s="28"/>
      <c r="R370" s="28"/>
      <c r="S370" s="28"/>
      <c r="T370" s="28"/>
      <c r="U370" s="28"/>
      <c r="V370" s="28"/>
      <c r="W370" s="28"/>
    </row>
    <row r="371" spans="2:23" x14ac:dyDescent="0.35">
      <c r="B371" s="28"/>
      <c r="C371" s="28"/>
      <c r="D371" s="28"/>
      <c r="E371" s="28"/>
      <c r="F371" s="28"/>
      <c r="G371" s="28"/>
      <c r="H371" s="28"/>
      <c r="I371" s="28"/>
      <c r="J371" s="28"/>
      <c r="K371" s="28"/>
      <c r="L371" s="28"/>
      <c r="M371" s="28"/>
      <c r="N371" s="28"/>
      <c r="O371" s="28"/>
      <c r="P371" s="28"/>
      <c r="Q371" s="28"/>
      <c r="R371" s="28"/>
      <c r="S371" s="28"/>
      <c r="T371" s="28"/>
      <c r="U371" s="28"/>
      <c r="V371" s="28"/>
      <c r="W371" s="28"/>
    </row>
    <row r="372" spans="2:23" x14ac:dyDescent="0.35">
      <c r="B372" s="28"/>
      <c r="C372" s="28"/>
      <c r="D372" s="28"/>
      <c r="E372" s="28"/>
      <c r="F372" s="28"/>
      <c r="G372" s="28"/>
      <c r="H372" s="28"/>
      <c r="I372" s="28"/>
      <c r="J372" s="28"/>
      <c r="K372" s="28"/>
      <c r="L372" s="28"/>
      <c r="M372" s="28"/>
      <c r="N372" s="28"/>
      <c r="O372" s="28"/>
      <c r="P372" s="28"/>
      <c r="Q372" s="28"/>
      <c r="R372" s="28"/>
      <c r="S372" s="28"/>
      <c r="T372" s="28"/>
      <c r="U372" s="28"/>
      <c r="V372" s="28"/>
      <c r="W372" s="28"/>
    </row>
    <row r="373" spans="2:23" x14ac:dyDescent="0.35">
      <c r="B373" s="28"/>
      <c r="C373" s="28"/>
      <c r="D373" s="28"/>
      <c r="E373" s="28"/>
      <c r="F373" s="28"/>
      <c r="G373" s="28"/>
      <c r="H373" s="28"/>
      <c r="I373" s="28"/>
      <c r="J373" s="28"/>
      <c r="K373" s="28"/>
      <c r="L373" s="28"/>
      <c r="M373" s="28"/>
      <c r="N373" s="28"/>
      <c r="O373" s="28"/>
      <c r="P373" s="28"/>
      <c r="Q373" s="28"/>
      <c r="R373" s="28"/>
      <c r="S373" s="28"/>
      <c r="T373" s="28"/>
      <c r="U373" s="28"/>
      <c r="V373" s="28"/>
      <c r="W373" s="28"/>
    </row>
    <row r="374" spans="2:23" x14ac:dyDescent="0.35">
      <c r="B374" s="28"/>
      <c r="C374" s="28"/>
      <c r="D374" s="28"/>
      <c r="E374" s="28"/>
      <c r="F374" s="28"/>
      <c r="G374" s="28"/>
      <c r="H374" s="28"/>
      <c r="I374" s="28"/>
      <c r="J374" s="28"/>
      <c r="K374" s="28"/>
      <c r="L374" s="28"/>
      <c r="M374" s="28"/>
      <c r="N374" s="28"/>
      <c r="O374" s="28"/>
      <c r="P374" s="28"/>
      <c r="Q374" s="28"/>
      <c r="R374" s="28"/>
      <c r="S374" s="28"/>
      <c r="T374" s="28"/>
      <c r="U374" s="28"/>
      <c r="V374" s="28"/>
      <c r="W374" s="28"/>
    </row>
    <row r="375" spans="2:23" x14ac:dyDescent="0.35">
      <c r="B375" s="28"/>
      <c r="C375" s="28"/>
      <c r="D375" s="28"/>
      <c r="E375" s="28"/>
      <c r="F375" s="28"/>
      <c r="G375" s="28"/>
      <c r="H375" s="28"/>
      <c r="I375" s="28"/>
      <c r="J375" s="28"/>
      <c r="K375" s="28"/>
      <c r="L375" s="28"/>
      <c r="M375" s="28"/>
      <c r="N375" s="28"/>
      <c r="O375" s="28"/>
      <c r="P375" s="28"/>
      <c r="Q375" s="28"/>
      <c r="R375" s="28"/>
      <c r="S375" s="28"/>
      <c r="T375" s="28"/>
      <c r="U375" s="28"/>
      <c r="V375" s="28"/>
      <c r="W375" s="28"/>
    </row>
    <row r="376" spans="2:23" x14ac:dyDescent="0.35">
      <c r="B376" s="28"/>
      <c r="C376" s="28"/>
      <c r="D376" s="28"/>
      <c r="E376" s="28"/>
      <c r="F376" s="28"/>
      <c r="G376" s="28"/>
      <c r="H376" s="28"/>
      <c r="I376" s="28"/>
      <c r="J376" s="28"/>
      <c r="K376" s="28"/>
      <c r="L376" s="28"/>
      <c r="M376" s="28"/>
      <c r="N376" s="28"/>
      <c r="O376" s="28"/>
      <c r="P376" s="28"/>
      <c r="Q376" s="28"/>
      <c r="R376" s="28"/>
      <c r="S376" s="28"/>
      <c r="T376" s="28"/>
      <c r="U376" s="28"/>
      <c r="V376" s="28"/>
      <c r="W376" s="28"/>
    </row>
    <row r="377" spans="2:23" x14ac:dyDescent="0.35">
      <c r="B377" s="28"/>
      <c r="C377" s="28"/>
      <c r="D377" s="28"/>
      <c r="E377" s="28"/>
      <c r="F377" s="28"/>
      <c r="G377" s="28"/>
      <c r="H377" s="28"/>
      <c r="I377" s="28"/>
      <c r="J377" s="28"/>
      <c r="K377" s="28"/>
      <c r="L377" s="28"/>
      <c r="M377" s="28"/>
      <c r="N377" s="28"/>
      <c r="O377" s="28"/>
      <c r="P377" s="28"/>
      <c r="Q377" s="28"/>
      <c r="R377" s="28"/>
      <c r="S377" s="28"/>
      <c r="T377" s="28"/>
      <c r="U377" s="28"/>
      <c r="V377" s="28"/>
      <c r="W377" s="28"/>
    </row>
    <row r="378" spans="2:23" x14ac:dyDescent="0.35">
      <c r="B378" s="28"/>
      <c r="C378" s="28"/>
      <c r="D378" s="28"/>
      <c r="E378" s="28"/>
      <c r="F378" s="28"/>
      <c r="G378" s="28"/>
      <c r="H378" s="28"/>
      <c r="I378" s="28"/>
      <c r="J378" s="28"/>
      <c r="K378" s="28"/>
      <c r="L378" s="28"/>
      <c r="M378" s="28"/>
      <c r="N378" s="28"/>
      <c r="O378" s="28"/>
      <c r="P378" s="28"/>
      <c r="Q378" s="28"/>
      <c r="R378" s="28"/>
      <c r="S378" s="28"/>
      <c r="T378" s="28"/>
      <c r="U378" s="28"/>
      <c r="V378" s="28"/>
      <c r="W378" s="28"/>
    </row>
    <row r="379" spans="2:23" x14ac:dyDescent="0.35">
      <c r="B379" s="28"/>
      <c r="C379" s="28"/>
      <c r="D379" s="28"/>
      <c r="E379" s="28"/>
      <c r="F379" s="28"/>
      <c r="G379" s="28"/>
      <c r="H379" s="28"/>
      <c r="I379" s="28"/>
      <c r="J379" s="28"/>
      <c r="K379" s="28"/>
      <c r="L379" s="28"/>
      <c r="M379" s="28"/>
      <c r="N379" s="28"/>
      <c r="O379" s="28"/>
      <c r="P379" s="28"/>
      <c r="Q379" s="28"/>
      <c r="R379" s="28"/>
      <c r="S379" s="28"/>
      <c r="T379" s="28"/>
      <c r="U379" s="28"/>
      <c r="V379" s="28"/>
      <c r="W379" s="28"/>
    </row>
    <row r="380" spans="2:23" x14ac:dyDescent="0.35">
      <c r="B380" s="28"/>
      <c r="C380" s="28"/>
      <c r="D380" s="28"/>
      <c r="E380" s="28"/>
      <c r="F380" s="28"/>
      <c r="G380" s="28"/>
      <c r="H380" s="28"/>
      <c r="I380" s="28"/>
      <c r="J380" s="28"/>
      <c r="K380" s="28"/>
      <c r="L380" s="28"/>
      <c r="M380" s="28"/>
      <c r="N380" s="28"/>
      <c r="O380" s="28"/>
      <c r="P380" s="28"/>
      <c r="Q380" s="28"/>
      <c r="R380" s="28"/>
      <c r="S380" s="28"/>
      <c r="T380" s="28"/>
      <c r="U380" s="28"/>
      <c r="V380" s="28"/>
      <c r="W380" s="28"/>
    </row>
    <row r="381" spans="2:23" x14ac:dyDescent="0.35">
      <c r="B381" s="28"/>
      <c r="C381" s="28"/>
      <c r="D381" s="28"/>
      <c r="E381" s="28"/>
      <c r="F381" s="28"/>
      <c r="G381" s="28"/>
      <c r="H381" s="28"/>
      <c r="I381" s="28"/>
      <c r="J381" s="28"/>
      <c r="K381" s="28"/>
      <c r="L381" s="28"/>
      <c r="M381" s="28"/>
      <c r="N381" s="28"/>
      <c r="O381" s="28"/>
      <c r="P381" s="28"/>
      <c r="Q381" s="28"/>
      <c r="R381" s="28"/>
      <c r="S381" s="28"/>
      <c r="T381" s="28"/>
      <c r="U381" s="28"/>
      <c r="V381" s="28"/>
      <c r="W381" s="28"/>
    </row>
    <row r="382" spans="2:23" x14ac:dyDescent="0.35">
      <c r="B382" s="28"/>
      <c r="C382" s="28"/>
      <c r="D382" s="28"/>
      <c r="E382" s="28"/>
      <c r="F382" s="28"/>
      <c r="G382" s="28"/>
      <c r="H382" s="28"/>
      <c r="I382" s="28"/>
      <c r="J382" s="28"/>
      <c r="K382" s="28"/>
      <c r="L382" s="28"/>
      <c r="M382" s="28"/>
      <c r="N382" s="28"/>
      <c r="O382" s="28"/>
      <c r="P382" s="28"/>
      <c r="Q382" s="28"/>
      <c r="R382" s="28"/>
      <c r="S382" s="28"/>
      <c r="T382" s="28"/>
      <c r="U382" s="28"/>
      <c r="V382" s="28"/>
      <c r="W382" s="28"/>
    </row>
    <row r="383" spans="2:23" x14ac:dyDescent="0.35">
      <c r="B383" s="28"/>
      <c r="C383" s="28"/>
      <c r="D383" s="28"/>
      <c r="E383" s="28"/>
      <c r="F383" s="28"/>
      <c r="G383" s="28"/>
      <c r="H383" s="28"/>
      <c r="I383" s="28"/>
      <c r="J383" s="28"/>
      <c r="K383" s="28"/>
      <c r="L383" s="28"/>
      <c r="M383" s="28"/>
      <c r="N383" s="28"/>
      <c r="O383" s="28"/>
      <c r="P383" s="28"/>
      <c r="Q383" s="28"/>
      <c r="R383" s="28"/>
      <c r="S383" s="28"/>
      <c r="T383" s="28"/>
      <c r="U383" s="28"/>
      <c r="V383" s="28"/>
      <c r="W383" s="28"/>
    </row>
    <row r="384" spans="2:23" x14ac:dyDescent="0.35">
      <c r="B384" s="28"/>
      <c r="C384" s="28"/>
      <c r="D384" s="28"/>
      <c r="E384" s="28"/>
      <c r="F384" s="28"/>
      <c r="G384" s="28"/>
      <c r="H384" s="28"/>
      <c r="I384" s="28"/>
      <c r="J384" s="28"/>
      <c r="K384" s="28"/>
      <c r="L384" s="28"/>
      <c r="M384" s="28"/>
      <c r="N384" s="28"/>
      <c r="O384" s="28"/>
      <c r="P384" s="28"/>
      <c r="Q384" s="28"/>
      <c r="R384" s="28"/>
      <c r="S384" s="28"/>
      <c r="T384" s="28"/>
      <c r="U384" s="28"/>
      <c r="V384" s="28"/>
      <c r="W384" s="28"/>
    </row>
    <row r="385" spans="2:23" x14ac:dyDescent="0.35">
      <c r="B385" s="28"/>
      <c r="C385" s="28"/>
      <c r="D385" s="28"/>
      <c r="E385" s="28"/>
      <c r="F385" s="28"/>
      <c r="G385" s="28"/>
      <c r="H385" s="28"/>
      <c r="I385" s="28"/>
      <c r="J385" s="28"/>
      <c r="K385" s="28"/>
      <c r="L385" s="28"/>
      <c r="M385" s="28"/>
      <c r="N385" s="28"/>
      <c r="O385" s="28"/>
      <c r="P385" s="28"/>
      <c r="Q385" s="28"/>
      <c r="R385" s="28"/>
      <c r="S385" s="28"/>
      <c r="T385" s="28"/>
      <c r="U385" s="28"/>
      <c r="V385" s="28"/>
      <c r="W385" s="28"/>
    </row>
    <row r="386" spans="2:23" x14ac:dyDescent="0.35">
      <c r="B386" s="28"/>
      <c r="C386" s="28"/>
      <c r="D386" s="28"/>
      <c r="E386" s="28"/>
      <c r="F386" s="28"/>
      <c r="G386" s="28"/>
      <c r="H386" s="28"/>
      <c r="I386" s="28"/>
      <c r="J386" s="28"/>
      <c r="K386" s="28"/>
      <c r="L386" s="28"/>
      <c r="M386" s="28"/>
      <c r="N386" s="28"/>
      <c r="O386" s="28"/>
      <c r="P386" s="28"/>
      <c r="Q386" s="28"/>
      <c r="R386" s="28"/>
      <c r="S386" s="28"/>
      <c r="T386" s="28"/>
      <c r="U386" s="28"/>
      <c r="V386" s="28"/>
      <c r="W386" s="28"/>
    </row>
    <row r="387" spans="2:23" x14ac:dyDescent="0.35">
      <c r="B387" s="28"/>
      <c r="C387" s="28"/>
      <c r="D387" s="28"/>
      <c r="E387" s="28"/>
      <c r="F387" s="28"/>
      <c r="G387" s="28"/>
      <c r="H387" s="28"/>
      <c r="I387" s="28"/>
      <c r="J387" s="28"/>
      <c r="K387" s="28"/>
      <c r="L387" s="28"/>
      <c r="M387" s="28"/>
      <c r="N387" s="28"/>
      <c r="O387" s="28"/>
      <c r="P387" s="28"/>
      <c r="Q387" s="28"/>
      <c r="R387" s="28"/>
      <c r="S387" s="28"/>
      <c r="T387" s="28"/>
      <c r="U387" s="28"/>
      <c r="V387" s="28"/>
      <c r="W387" s="28"/>
    </row>
    <row r="388" spans="2:23" x14ac:dyDescent="0.35">
      <c r="B388" s="28"/>
      <c r="C388" s="28"/>
      <c r="D388" s="28"/>
      <c r="E388" s="28"/>
      <c r="F388" s="28"/>
      <c r="G388" s="28"/>
      <c r="H388" s="28"/>
      <c r="I388" s="28"/>
      <c r="J388" s="28"/>
      <c r="K388" s="28"/>
      <c r="L388" s="28"/>
      <c r="M388" s="28"/>
      <c r="N388" s="28"/>
      <c r="O388" s="28"/>
      <c r="P388" s="28"/>
      <c r="Q388" s="28"/>
      <c r="R388" s="28"/>
      <c r="S388" s="28"/>
      <c r="T388" s="28"/>
      <c r="U388" s="28"/>
      <c r="V388" s="28"/>
      <c r="W388" s="28"/>
    </row>
    <row r="389" spans="2:23" x14ac:dyDescent="0.35">
      <c r="B389" s="28"/>
      <c r="C389" s="28"/>
      <c r="D389" s="28"/>
      <c r="E389" s="28"/>
      <c r="F389" s="28"/>
      <c r="G389" s="28"/>
      <c r="H389" s="28"/>
      <c r="I389" s="28"/>
      <c r="J389" s="28"/>
      <c r="K389" s="28"/>
      <c r="L389" s="28"/>
      <c r="M389" s="28"/>
      <c r="N389" s="28"/>
      <c r="O389" s="28"/>
      <c r="P389" s="28"/>
      <c r="Q389" s="28"/>
      <c r="R389" s="28"/>
      <c r="S389" s="28"/>
      <c r="T389" s="28"/>
      <c r="U389" s="28"/>
      <c r="V389" s="28"/>
      <c r="W389" s="28"/>
    </row>
    <row r="390" spans="2:23" x14ac:dyDescent="0.35">
      <c r="B390" s="28"/>
      <c r="C390" s="28"/>
      <c r="D390" s="28"/>
      <c r="E390" s="28"/>
      <c r="F390" s="28"/>
      <c r="G390" s="28"/>
      <c r="H390" s="28"/>
      <c r="I390" s="28"/>
      <c r="J390" s="28"/>
      <c r="K390" s="28"/>
      <c r="L390" s="28"/>
      <c r="M390" s="28"/>
      <c r="N390" s="28"/>
      <c r="O390" s="28"/>
      <c r="P390" s="28"/>
      <c r="Q390" s="28"/>
      <c r="R390" s="28"/>
      <c r="S390" s="28"/>
      <c r="T390" s="28"/>
      <c r="U390" s="28"/>
      <c r="V390" s="28"/>
      <c r="W390" s="28"/>
    </row>
    <row r="391" spans="2:23" x14ac:dyDescent="0.35">
      <c r="B391" s="28"/>
      <c r="C391" s="28"/>
      <c r="D391" s="28"/>
      <c r="E391" s="28"/>
      <c r="F391" s="28"/>
      <c r="G391" s="28"/>
      <c r="H391" s="28"/>
      <c r="I391" s="28"/>
      <c r="J391" s="28"/>
      <c r="K391" s="28"/>
      <c r="L391" s="28"/>
      <c r="M391" s="28"/>
      <c r="N391" s="28"/>
      <c r="O391" s="28"/>
      <c r="P391" s="28"/>
      <c r="Q391" s="28"/>
      <c r="R391" s="28"/>
      <c r="S391" s="28"/>
      <c r="T391" s="28"/>
      <c r="U391" s="28"/>
      <c r="V391" s="28"/>
      <c r="W391" s="28"/>
    </row>
    <row r="392" spans="2:23" x14ac:dyDescent="0.35">
      <c r="B392" s="28"/>
      <c r="C392" s="28"/>
      <c r="D392" s="28"/>
      <c r="E392" s="28"/>
      <c r="F392" s="28"/>
      <c r="G392" s="28"/>
      <c r="H392" s="28"/>
      <c r="I392" s="28"/>
      <c r="J392" s="28"/>
      <c r="K392" s="28"/>
      <c r="L392" s="28"/>
      <c r="M392" s="28"/>
      <c r="N392" s="28"/>
      <c r="O392" s="28"/>
      <c r="P392" s="28"/>
      <c r="Q392" s="28"/>
      <c r="R392" s="28"/>
      <c r="S392" s="28"/>
      <c r="T392" s="28"/>
      <c r="U392" s="28"/>
      <c r="V392" s="28"/>
      <c r="W392" s="28"/>
    </row>
    <row r="393" spans="2:23" x14ac:dyDescent="0.35">
      <c r="B393" s="28"/>
      <c r="C393" s="28"/>
      <c r="D393" s="28"/>
      <c r="E393" s="28"/>
      <c r="F393" s="28"/>
      <c r="G393" s="28"/>
      <c r="H393" s="28"/>
      <c r="I393" s="28"/>
      <c r="J393" s="28"/>
      <c r="K393" s="28"/>
      <c r="L393" s="28"/>
      <c r="M393" s="28"/>
      <c r="N393" s="28"/>
      <c r="O393" s="28"/>
      <c r="P393" s="28"/>
      <c r="Q393" s="28"/>
      <c r="R393" s="28"/>
      <c r="S393" s="28"/>
      <c r="T393" s="28"/>
      <c r="U393" s="28"/>
      <c r="V393" s="28"/>
      <c r="W393" s="28"/>
    </row>
    <row r="394" spans="2:23" x14ac:dyDescent="0.35">
      <c r="B394" s="28"/>
      <c r="C394" s="28"/>
      <c r="D394" s="28"/>
      <c r="E394" s="28"/>
      <c r="F394" s="28"/>
      <c r="G394" s="28"/>
      <c r="H394" s="28"/>
      <c r="I394" s="28"/>
      <c r="J394" s="28"/>
      <c r="K394" s="28"/>
      <c r="L394" s="28"/>
      <c r="M394" s="28"/>
      <c r="N394" s="28"/>
      <c r="O394" s="28"/>
      <c r="P394" s="28"/>
      <c r="Q394" s="28"/>
      <c r="R394" s="28"/>
      <c r="S394" s="28"/>
      <c r="T394" s="28"/>
      <c r="U394" s="28"/>
      <c r="V394" s="28"/>
      <c r="W394" s="28"/>
    </row>
    <row r="395" spans="2:23" x14ac:dyDescent="0.35">
      <c r="B395" s="28"/>
      <c r="C395" s="28"/>
      <c r="D395" s="28"/>
      <c r="E395" s="28"/>
      <c r="F395" s="28"/>
      <c r="G395" s="28"/>
      <c r="H395" s="28"/>
      <c r="I395" s="28"/>
      <c r="J395" s="28"/>
      <c r="K395" s="28"/>
      <c r="L395" s="28"/>
      <c r="M395" s="28"/>
      <c r="N395" s="28"/>
      <c r="O395" s="28"/>
      <c r="P395" s="28"/>
      <c r="Q395" s="28"/>
      <c r="R395" s="28"/>
      <c r="S395" s="28"/>
      <c r="T395" s="28"/>
      <c r="U395" s="28"/>
      <c r="V395" s="28"/>
      <c r="W395" s="28"/>
    </row>
    <row r="396" spans="2:23" x14ac:dyDescent="0.35">
      <c r="B396" s="28"/>
      <c r="C396" s="28"/>
      <c r="D396" s="28"/>
      <c r="E396" s="28"/>
      <c r="F396" s="28"/>
      <c r="G396" s="28"/>
      <c r="H396" s="28"/>
      <c r="I396" s="28"/>
      <c r="J396" s="28"/>
      <c r="K396" s="28"/>
      <c r="L396" s="28"/>
      <c r="M396" s="28"/>
      <c r="N396" s="28"/>
      <c r="O396" s="28"/>
      <c r="P396" s="28"/>
      <c r="Q396" s="28"/>
      <c r="R396" s="28"/>
      <c r="S396" s="28"/>
      <c r="T396" s="28"/>
      <c r="U396" s="28"/>
      <c r="V396" s="28"/>
      <c r="W396" s="28"/>
    </row>
    <row r="397" spans="2:23" x14ac:dyDescent="0.35">
      <c r="B397" s="28"/>
      <c r="C397" s="28"/>
      <c r="D397" s="28"/>
      <c r="E397" s="28"/>
      <c r="F397" s="28"/>
      <c r="G397" s="28"/>
      <c r="H397" s="28"/>
      <c r="I397" s="28"/>
      <c r="J397" s="28"/>
      <c r="K397" s="28"/>
      <c r="L397" s="28"/>
      <c r="M397" s="28"/>
      <c r="N397" s="28"/>
      <c r="O397" s="28"/>
      <c r="P397" s="28"/>
      <c r="Q397" s="28"/>
      <c r="R397" s="28"/>
      <c r="S397" s="28"/>
      <c r="T397" s="28"/>
      <c r="U397" s="28"/>
      <c r="V397" s="28"/>
      <c r="W397" s="28"/>
    </row>
    <row r="398" spans="2:23" x14ac:dyDescent="0.35">
      <c r="B398" s="28"/>
      <c r="C398" s="28"/>
      <c r="D398" s="28"/>
      <c r="E398" s="28"/>
      <c r="F398" s="28"/>
      <c r="G398" s="28"/>
      <c r="H398" s="28"/>
      <c r="I398" s="28"/>
      <c r="J398" s="28"/>
      <c r="K398" s="28"/>
      <c r="L398" s="28"/>
      <c r="M398" s="28"/>
      <c r="N398" s="28"/>
      <c r="O398" s="28"/>
      <c r="P398" s="28"/>
      <c r="Q398" s="28"/>
      <c r="R398" s="28"/>
      <c r="S398" s="28"/>
      <c r="T398" s="28"/>
      <c r="U398" s="28"/>
      <c r="V398" s="28"/>
      <c r="W398" s="28"/>
    </row>
    <row r="399" spans="2:23" x14ac:dyDescent="0.35">
      <c r="B399" s="28"/>
      <c r="C399" s="28"/>
      <c r="D399" s="28"/>
      <c r="E399" s="28"/>
      <c r="F399" s="28"/>
      <c r="G399" s="28"/>
      <c r="H399" s="28"/>
      <c r="I399" s="28"/>
      <c r="J399" s="28"/>
      <c r="K399" s="28"/>
      <c r="L399" s="28"/>
      <c r="M399" s="28"/>
      <c r="N399" s="28"/>
      <c r="O399" s="28"/>
      <c r="P399" s="28"/>
      <c r="Q399" s="28"/>
      <c r="R399" s="28"/>
      <c r="S399" s="28"/>
      <c r="T399" s="28"/>
      <c r="U399" s="28"/>
      <c r="V399" s="28"/>
      <c r="W399" s="28"/>
    </row>
    <row r="400" spans="2:23" x14ac:dyDescent="0.35">
      <c r="B400" s="28"/>
      <c r="C400" s="28"/>
      <c r="D400" s="28"/>
      <c r="E400" s="28"/>
      <c r="F400" s="28"/>
      <c r="G400" s="28"/>
      <c r="H400" s="28"/>
      <c r="I400" s="28"/>
      <c r="J400" s="28"/>
      <c r="K400" s="28"/>
      <c r="L400" s="28"/>
      <c r="M400" s="28"/>
      <c r="N400" s="28"/>
      <c r="O400" s="28"/>
      <c r="P400" s="28"/>
      <c r="Q400" s="28"/>
      <c r="R400" s="28"/>
      <c r="S400" s="28"/>
      <c r="T400" s="28"/>
      <c r="U400" s="28"/>
      <c r="V400" s="28"/>
      <c r="W400" s="28"/>
    </row>
    <row r="401" spans="2:23" x14ac:dyDescent="0.35">
      <c r="B401" s="28"/>
      <c r="C401" s="28"/>
      <c r="D401" s="28"/>
      <c r="E401" s="28"/>
      <c r="F401" s="28"/>
      <c r="G401" s="28"/>
      <c r="H401" s="28"/>
      <c r="I401" s="28"/>
      <c r="J401" s="28"/>
      <c r="K401" s="28"/>
      <c r="L401" s="28"/>
      <c r="M401" s="28"/>
      <c r="N401" s="28"/>
      <c r="O401" s="28"/>
      <c r="P401" s="28"/>
      <c r="Q401" s="28"/>
      <c r="R401" s="28"/>
      <c r="S401" s="28"/>
      <c r="T401" s="28"/>
      <c r="U401" s="28"/>
      <c r="V401" s="28"/>
      <c r="W401" s="28"/>
    </row>
    <row r="402" spans="2:23" x14ac:dyDescent="0.35">
      <c r="B402" s="28"/>
      <c r="C402" s="28"/>
      <c r="D402" s="28"/>
      <c r="E402" s="28"/>
      <c r="F402" s="28"/>
      <c r="G402" s="28"/>
      <c r="H402" s="28"/>
      <c r="I402" s="28"/>
      <c r="J402" s="28"/>
      <c r="K402" s="28"/>
      <c r="L402" s="28"/>
      <c r="M402" s="28"/>
      <c r="N402" s="28"/>
      <c r="O402" s="28"/>
      <c r="P402" s="28"/>
      <c r="Q402" s="28"/>
      <c r="R402" s="28"/>
      <c r="S402" s="28"/>
      <c r="T402" s="28"/>
      <c r="U402" s="28"/>
      <c r="V402" s="28"/>
      <c r="W402" s="28"/>
    </row>
    <row r="403" spans="2:23" x14ac:dyDescent="0.35">
      <c r="B403" s="28"/>
      <c r="C403" s="28"/>
      <c r="D403" s="28"/>
      <c r="E403" s="28"/>
      <c r="F403" s="28"/>
      <c r="G403" s="28"/>
      <c r="H403" s="28"/>
      <c r="I403" s="28"/>
      <c r="J403" s="28"/>
      <c r="K403" s="28"/>
      <c r="L403" s="28"/>
      <c r="M403" s="28"/>
      <c r="N403" s="28"/>
      <c r="O403" s="28"/>
      <c r="P403" s="28"/>
      <c r="Q403" s="28"/>
      <c r="R403" s="28"/>
      <c r="S403" s="28"/>
      <c r="T403" s="28"/>
      <c r="U403" s="28"/>
      <c r="V403" s="28"/>
      <c r="W403" s="28"/>
    </row>
    <row r="404" spans="2:23" x14ac:dyDescent="0.35">
      <c r="B404" s="28"/>
      <c r="C404" s="28"/>
      <c r="D404" s="28"/>
      <c r="E404" s="28"/>
      <c r="F404" s="28"/>
      <c r="G404" s="28"/>
      <c r="H404" s="28"/>
      <c r="I404" s="28"/>
      <c r="J404" s="28"/>
      <c r="K404" s="28"/>
      <c r="L404" s="28"/>
      <c r="M404" s="28"/>
      <c r="N404" s="28"/>
      <c r="O404" s="28"/>
      <c r="P404" s="28"/>
      <c r="Q404" s="28"/>
      <c r="R404" s="28"/>
      <c r="S404" s="28"/>
      <c r="T404" s="28"/>
      <c r="U404" s="28"/>
      <c r="V404" s="28"/>
      <c r="W404" s="28"/>
    </row>
    <row r="405" spans="2:23" x14ac:dyDescent="0.35">
      <c r="B405" s="28"/>
      <c r="C405" s="28"/>
      <c r="D405" s="28"/>
      <c r="E405" s="28"/>
      <c r="F405" s="28"/>
      <c r="G405" s="28"/>
      <c r="H405" s="28"/>
      <c r="I405" s="28"/>
      <c r="J405" s="28"/>
      <c r="K405" s="28"/>
      <c r="L405" s="28"/>
      <c r="M405" s="28"/>
      <c r="N405" s="28"/>
      <c r="O405" s="28"/>
      <c r="P405" s="28"/>
      <c r="Q405" s="28"/>
      <c r="R405" s="28"/>
      <c r="S405" s="28"/>
      <c r="T405" s="28"/>
      <c r="U405" s="28"/>
      <c r="V405" s="28"/>
      <c r="W405" s="28"/>
    </row>
    <row r="406" spans="2:23" x14ac:dyDescent="0.35">
      <c r="B406" s="28"/>
      <c r="C406" s="28"/>
      <c r="D406" s="28"/>
      <c r="E406" s="28"/>
      <c r="F406" s="28"/>
      <c r="G406" s="28"/>
      <c r="H406" s="28"/>
      <c r="I406" s="28"/>
      <c r="J406" s="28"/>
      <c r="K406" s="28"/>
      <c r="L406" s="28"/>
      <c r="M406" s="28"/>
      <c r="N406" s="28"/>
      <c r="O406" s="28"/>
      <c r="P406" s="28"/>
      <c r="Q406" s="28"/>
      <c r="R406" s="28"/>
      <c r="S406" s="28"/>
      <c r="T406" s="28"/>
      <c r="U406" s="28"/>
      <c r="V406" s="28"/>
      <c r="W406" s="28"/>
    </row>
    <row r="407" spans="2:23" x14ac:dyDescent="0.35">
      <c r="B407" s="28"/>
      <c r="C407" s="28"/>
      <c r="D407" s="28"/>
      <c r="E407" s="28"/>
      <c r="F407" s="28"/>
      <c r="G407" s="28"/>
      <c r="H407" s="28"/>
      <c r="I407" s="28"/>
      <c r="J407" s="28"/>
      <c r="K407" s="28"/>
      <c r="L407" s="28"/>
      <c r="M407" s="28"/>
      <c r="N407" s="28"/>
      <c r="O407" s="28"/>
      <c r="P407" s="28"/>
      <c r="Q407" s="28"/>
      <c r="R407" s="28"/>
      <c r="S407" s="28"/>
      <c r="T407" s="28"/>
      <c r="U407" s="28"/>
      <c r="V407" s="28"/>
      <c r="W407" s="28"/>
    </row>
    <row r="408" spans="2:23" x14ac:dyDescent="0.35">
      <c r="B408" s="28"/>
      <c r="C408" s="28"/>
      <c r="D408" s="28"/>
      <c r="E408" s="28"/>
      <c r="F408" s="28"/>
      <c r="G408" s="28"/>
      <c r="H408" s="28"/>
      <c r="I408" s="28"/>
      <c r="J408" s="28"/>
      <c r="K408" s="28"/>
      <c r="L408" s="28"/>
      <c r="M408" s="28"/>
      <c r="N408" s="28"/>
      <c r="O408" s="28"/>
      <c r="P408" s="28"/>
      <c r="Q408" s="28"/>
      <c r="R408" s="28"/>
      <c r="S408" s="28"/>
      <c r="T408" s="28"/>
      <c r="U408" s="28"/>
      <c r="V408" s="28"/>
      <c r="W408" s="28"/>
    </row>
    <row r="409" spans="2:23" x14ac:dyDescent="0.35">
      <c r="B409" s="28"/>
      <c r="C409" s="28"/>
      <c r="D409" s="28"/>
      <c r="E409" s="28"/>
      <c r="F409" s="28"/>
      <c r="G409" s="28"/>
      <c r="H409" s="28"/>
      <c r="I409" s="28"/>
      <c r="J409" s="28"/>
      <c r="K409" s="28"/>
      <c r="L409" s="28"/>
      <c r="M409" s="28"/>
      <c r="N409" s="28"/>
      <c r="O409" s="28"/>
      <c r="P409" s="28"/>
      <c r="Q409" s="28"/>
      <c r="R409" s="28"/>
      <c r="S409" s="28"/>
      <c r="T409" s="28"/>
      <c r="U409" s="28"/>
      <c r="V409" s="28"/>
      <c r="W409" s="28"/>
    </row>
    <row r="410" spans="2:23" x14ac:dyDescent="0.35">
      <c r="B410" s="28"/>
      <c r="C410" s="28"/>
      <c r="D410" s="28"/>
      <c r="E410" s="28"/>
      <c r="F410" s="28"/>
      <c r="G410" s="28"/>
      <c r="H410" s="28"/>
      <c r="I410" s="28"/>
      <c r="J410" s="28"/>
      <c r="K410" s="28"/>
      <c r="L410" s="28"/>
      <c r="M410" s="28"/>
      <c r="N410" s="28"/>
      <c r="O410" s="28"/>
      <c r="P410" s="28"/>
      <c r="Q410" s="28"/>
      <c r="R410" s="28"/>
      <c r="S410" s="28"/>
      <c r="T410" s="28"/>
      <c r="U410" s="28"/>
      <c r="V410" s="28"/>
      <c r="W410" s="28"/>
    </row>
    <row r="411" spans="2:23" x14ac:dyDescent="0.35">
      <c r="B411" s="28"/>
      <c r="C411" s="28"/>
      <c r="D411" s="28"/>
      <c r="E411" s="28"/>
      <c r="F411" s="28"/>
      <c r="G411" s="28"/>
      <c r="H411" s="28"/>
      <c r="I411" s="28"/>
      <c r="J411" s="28"/>
      <c r="K411" s="28"/>
      <c r="L411" s="28"/>
      <c r="M411" s="28"/>
      <c r="N411" s="28"/>
      <c r="O411" s="28"/>
      <c r="P411" s="28"/>
      <c r="Q411" s="28"/>
      <c r="R411" s="28"/>
      <c r="S411" s="28"/>
      <c r="T411" s="28"/>
      <c r="U411" s="28"/>
      <c r="V411" s="28"/>
      <c r="W411" s="28"/>
    </row>
    <row r="412" spans="2:23" x14ac:dyDescent="0.35">
      <c r="B412" s="28"/>
      <c r="C412" s="28"/>
      <c r="D412" s="28"/>
      <c r="E412" s="28"/>
      <c r="F412" s="28"/>
      <c r="G412" s="28"/>
      <c r="H412" s="28"/>
      <c r="I412" s="28"/>
      <c r="J412" s="28"/>
      <c r="K412" s="28"/>
      <c r="L412" s="28"/>
      <c r="M412" s="28"/>
      <c r="N412" s="28"/>
      <c r="O412" s="28"/>
      <c r="P412" s="28"/>
      <c r="Q412" s="28"/>
      <c r="R412" s="28"/>
      <c r="S412" s="28"/>
      <c r="T412" s="28"/>
      <c r="U412" s="28"/>
      <c r="V412" s="28"/>
      <c r="W412" s="28"/>
    </row>
    <row r="413" spans="2:23" x14ac:dyDescent="0.35">
      <c r="B413" s="28"/>
      <c r="C413" s="28"/>
      <c r="D413" s="28"/>
      <c r="E413" s="28"/>
      <c r="F413" s="28"/>
      <c r="G413" s="28"/>
      <c r="H413" s="28"/>
      <c r="I413" s="28"/>
      <c r="J413" s="28"/>
      <c r="K413" s="28"/>
      <c r="L413" s="28"/>
      <c r="M413" s="28"/>
      <c r="N413" s="28"/>
      <c r="O413" s="28"/>
      <c r="P413" s="28"/>
      <c r="Q413" s="28"/>
      <c r="R413" s="28"/>
      <c r="S413" s="28"/>
      <c r="T413" s="28"/>
      <c r="U413" s="28"/>
      <c r="V413" s="28"/>
      <c r="W413" s="28"/>
    </row>
    <row r="414" spans="2:23" x14ac:dyDescent="0.35">
      <c r="B414" s="28"/>
      <c r="C414" s="28"/>
      <c r="D414" s="28"/>
      <c r="E414" s="28"/>
      <c r="F414" s="28"/>
      <c r="G414" s="28"/>
      <c r="H414" s="28"/>
      <c r="I414" s="28"/>
      <c r="J414" s="28"/>
      <c r="K414" s="28"/>
      <c r="L414" s="28"/>
      <c r="M414" s="28"/>
      <c r="N414" s="28"/>
      <c r="O414" s="28"/>
      <c r="P414" s="28"/>
      <c r="Q414" s="28"/>
      <c r="R414" s="28"/>
      <c r="S414" s="28"/>
      <c r="T414" s="28"/>
      <c r="U414" s="28"/>
      <c r="V414" s="28"/>
      <c r="W414" s="28"/>
    </row>
    <row r="415" spans="2:23" x14ac:dyDescent="0.35">
      <c r="B415" s="28"/>
      <c r="C415" s="28"/>
      <c r="D415" s="28"/>
      <c r="E415" s="28"/>
      <c r="F415" s="28"/>
      <c r="G415" s="28"/>
      <c r="H415" s="28"/>
      <c r="I415" s="28"/>
      <c r="J415" s="28"/>
      <c r="K415" s="28"/>
      <c r="L415" s="28"/>
      <c r="M415" s="28"/>
      <c r="N415" s="28"/>
      <c r="O415" s="28"/>
      <c r="P415" s="28"/>
      <c r="Q415" s="28"/>
      <c r="R415" s="28"/>
      <c r="S415" s="28"/>
      <c r="T415" s="28"/>
      <c r="U415" s="28"/>
      <c r="V415" s="28"/>
      <c r="W415" s="28"/>
    </row>
    <row r="416" spans="2:23" x14ac:dyDescent="0.35">
      <c r="B416" s="28"/>
      <c r="C416" s="28"/>
      <c r="D416" s="28"/>
      <c r="E416" s="28"/>
      <c r="F416" s="28"/>
      <c r="G416" s="28"/>
      <c r="H416" s="28"/>
      <c r="I416" s="28"/>
      <c r="J416" s="28"/>
      <c r="K416" s="28"/>
      <c r="L416" s="28"/>
      <c r="M416" s="28"/>
      <c r="N416" s="28"/>
      <c r="O416" s="28"/>
      <c r="P416" s="28"/>
      <c r="Q416" s="28"/>
      <c r="R416" s="28"/>
      <c r="S416" s="28"/>
      <c r="T416" s="28"/>
      <c r="U416" s="28"/>
      <c r="V416" s="28"/>
      <c r="W416" s="28"/>
    </row>
    <row r="417" spans="2:23" x14ac:dyDescent="0.35">
      <c r="B417" s="28"/>
      <c r="C417" s="28"/>
      <c r="D417" s="28"/>
      <c r="E417" s="28"/>
      <c r="F417" s="28"/>
      <c r="G417" s="28"/>
      <c r="H417" s="28"/>
      <c r="I417" s="28"/>
      <c r="J417" s="28"/>
      <c r="K417" s="28"/>
      <c r="L417" s="28"/>
      <c r="M417" s="28"/>
      <c r="N417" s="28"/>
      <c r="O417" s="28"/>
      <c r="P417" s="28"/>
      <c r="Q417" s="28"/>
      <c r="R417" s="28"/>
      <c r="S417" s="28"/>
      <c r="T417" s="28"/>
      <c r="U417" s="28"/>
      <c r="V417" s="28"/>
      <c r="W417" s="28"/>
    </row>
    <row r="418" spans="2:23" x14ac:dyDescent="0.35">
      <c r="B418" s="28"/>
      <c r="C418" s="28"/>
      <c r="D418" s="28"/>
      <c r="E418" s="28"/>
      <c r="F418" s="28"/>
      <c r="G418" s="28"/>
      <c r="H418" s="28"/>
      <c r="I418" s="28"/>
      <c r="J418" s="28"/>
      <c r="K418" s="28"/>
      <c r="L418" s="28"/>
      <c r="M418" s="28"/>
      <c r="N418" s="28"/>
      <c r="O418" s="28"/>
      <c r="P418" s="28"/>
      <c r="Q418" s="28"/>
      <c r="R418" s="28"/>
      <c r="S418" s="28"/>
      <c r="T418" s="28"/>
      <c r="U418" s="28"/>
      <c r="V418" s="28"/>
      <c r="W418" s="28"/>
    </row>
    <row r="419" spans="2:23" x14ac:dyDescent="0.35">
      <c r="B419" s="28"/>
      <c r="C419" s="28"/>
      <c r="D419" s="28"/>
      <c r="E419" s="28"/>
      <c r="F419" s="28"/>
      <c r="G419" s="28"/>
      <c r="H419" s="28"/>
      <c r="I419" s="28"/>
      <c r="J419" s="28"/>
      <c r="K419" s="28"/>
      <c r="L419" s="28"/>
      <c r="M419" s="28"/>
      <c r="N419" s="28"/>
      <c r="O419" s="28"/>
      <c r="P419" s="28"/>
      <c r="Q419" s="28"/>
      <c r="R419" s="28"/>
      <c r="S419" s="28"/>
      <c r="T419" s="28"/>
      <c r="U419" s="28"/>
      <c r="V419" s="28"/>
      <c r="W419" s="28"/>
    </row>
    <row r="420" spans="2:23" x14ac:dyDescent="0.35">
      <c r="B420" s="28"/>
      <c r="C420" s="28"/>
      <c r="D420" s="28"/>
      <c r="E420" s="28"/>
      <c r="F420" s="28"/>
      <c r="G420" s="28"/>
      <c r="H420" s="28"/>
      <c r="I420" s="28"/>
      <c r="J420" s="28"/>
      <c r="K420" s="28"/>
      <c r="L420" s="28"/>
      <c r="M420" s="28"/>
      <c r="N420" s="28"/>
      <c r="O420" s="28"/>
      <c r="P420" s="28"/>
      <c r="Q420" s="28"/>
      <c r="R420" s="28"/>
      <c r="S420" s="28"/>
      <c r="T420" s="28"/>
      <c r="U420" s="28"/>
      <c r="V420" s="28"/>
      <c r="W420" s="28"/>
    </row>
    <row r="421" spans="2:23" x14ac:dyDescent="0.35">
      <c r="B421" s="28"/>
      <c r="C421" s="28"/>
      <c r="D421" s="28"/>
      <c r="E421" s="28"/>
      <c r="F421" s="28"/>
      <c r="G421" s="28"/>
      <c r="H421" s="28"/>
      <c r="I421" s="28"/>
      <c r="J421" s="28"/>
      <c r="K421" s="28"/>
      <c r="L421" s="28"/>
      <c r="M421" s="28"/>
      <c r="N421" s="28"/>
      <c r="O421" s="28"/>
      <c r="P421" s="28"/>
      <c r="Q421" s="28"/>
      <c r="R421" s="28"/>
      <c r="S421" s="28"/>
      <c r="T421" s="28"/>
      <c r="U421" s="28"/>
      <c r="V421" s="28"/>
      <c r="W421" s="28"/>
    </row>
    <row r="422" spans="2:23" x14ac:dyDescent="0.35">
      <c r="B422" s="28"/>
      <c r="C422" s="28"/>
      <c r="D422" s="28"/>
      <c r="E422" s="28"/>
      <c r="F422" s="28"/>
      <c r="G422" s="28"/>
      <c r="H422" s="28"/>
      <c r="I422" s="28"/>
      <c r="J422" s="28"/>
      <c r="K422" s="28"/>
      <c r="L422" s="28"/>
      <c r="M422" s="28"/>
      <c r="N422" s="28"/>
      <c r="O422" s="28"/>
      <c r="P422" s="28"/>
      <c r="Q422" s="28"/>
      <c r="R422" s="28"/>
      <c r="S422" s="28"/>
      <c r="T422" s="28"/>
      <c r="U422" s="28"/>
      <c r="V422" s="28"/>
      <c r="W422" s="28"/>
    </row>
    <row r="423" spans="2:23" x14ac:dyDescent="0.35">
      <c r="B423" s="28"/>
      <c r="C423" s="28"/>
      <c r="D423" s="28"/>
      <c r="E423" s="28"/>
      <c r="F423" s="28"/>
      <c r="G423" s="28"/>
      <c r="H423" s="28"/>
      <c r="I423" s="28"/>
      <c r="J423" s="28"/>
      <c r="K423" s="28"/>
      <c r="L423" s="28"/>
      <c r="M423" s="28"/>
      <c r="N423" s="28"/>
      <c r="O423" s="28"/>
      <c r="P423" s="28"/>
      <c r="Q423" s="28"/>
      <c r="R423" s="28"/>
      <c r="S423" s="28"/>
      <c r="T423" s="28"/>
      <c r="U423" s="28"/>
      <c r="V423" s="28"/>
      <c r="W423" s="28"/>
    </row>
    <row r="424" spans="2:23" x14ac:dyDescent="0.35">
      <c r="B424" s="28"/>
      <c r="C424" s="28"/>
      <c r="D424" s="28"/>
      <c r="E424" s="28"/>
      <c r="F424" s="28"/>
      <c r="G424" s="28"/>
      <c r="H424" s="28"/>
      <c r="I424" s="28"/>
      <c r="J424" s="28"/>
      <c r="K424" s="28"/>
      <c r="L424" s="28"/>
      <c r="M424" s="28"/>
      <c r="N424" s="28"/>
      <c r="O424" s="28"/>
      <c r="P424" s="28"/>
      <c r="Q424" s="28"/>
      <c r="R424" s="28"/>
      <c r="S424" s="28"/>
      <c r="T424" s="28"/>
      <c r="U424" s="28"/>
      <c r="V424" s="28"/>
      <c r="W424" s="28"/>
    </row>
    <row r="425" spans="2:23" x14ac:dyDescent="0.35">
      <c r="B425" s="28"/>
      <c r="C425" s="28"/>
      <c r="D425" s="28"/>
      <c r="E425" s="28"/>
      <c r="F425" s="28"/>
      <c r="G425" s="28"/>
      <c r="H425" s="28"/>
      <c r="I425" s="28"/>
      <c r="J425" s="28"/>
      <c r="K425" s="28"/>
      <c r="L425" s="28"/>
      <c r="M425" s="28"/>
      <c r="N425" s="28"/>
      <c r="O425" s="28"/>
      <c r="P425" s="28"/>
      <c r="Q425" s="28"/>
      <c r="R425" s="28"/>
      <c r="S425" s="28"/>
      <c r="T425" s="28"/>
      <c r="U425" s="28"/>
      <c r="V425" s="28"/>
      <c r="W425" s="28"/>
    </row>
    <row r="426" spans="2:23" x14ac:dyDescent="0.35">
      <c r="B426" s="28"/>
      <c r="C426" s="28"/>
      <c r="D426" s="28"/>
      <c r="E426" s="28"/>
      <c r="F426" s="28"/>
      <c r="G426" s="28"/>
      <c r="H426" s="28"/>
      <c r="I426" s="28"/>
      <c r="J426" s="28"/>
      <c r="K426" s="28"/>
      <c r="L426" s="28"/>
      <c r="M426" s="28"/>
      <c r="N426" s="28"/>
      <c r="O426" s="28"/>
      <c r="P426" s="28"/>
      <c r="Q426" s="28"/>
      <c r="R426" s="28"/>
      <c r="S426" s="28"/>
      <c r="T426" s="28"/>
      <c r="U426" s="28"/>
      <c r="V426" s="28"/>
      <c r="W426" s="28"/>
    </row>
    <row r="427" spans="2:23" x14ac:dyDescent="0.35">
      <c r="B427" s="28"/>
      <c r="C427" s="28"/>
      <c r="D427" s="28"/>
      <c r="E427" s="28"/>
      <c r="F427" s="28"/>
      <c r="G427" s="28"/>
      <c r="H427" s="28"/>
      <c r="I427" s="28"/>
      <c r="J427" s="28"/>
      <c r="K427" s="28"/>
      <c r="L427" s="28"/>
      <c r="M427" s="28"/>
      <c r="N427" s="28"/>
      <c r="O427" s="28"/>
      <c r="P427" s="28"/>
      <c r="Q427" s="28"/>
      <c r="R427" s="28"/>
      <c r="S427" s="28"/>
      <c r="T427" s="28"/>
      <c r="U427" s="28"/>
      <c r="V427" s="28"/>
      <c r="W427" s="28"/>
    </row>
    <row r="428" spans="2:23" x14ac:dyDescent="0.35">
      <c r="B428" s="28"/>
      <c r="C428" s="28"/>
      <c r="D428" s="28"/>
      <c r="E428" s="28"/>
      <c r="F428" s="28"/>
      <c r="G428" s="28"/>
      <c r="H428" s="28"/>
      <c r="I428" s="28"/>
      <c r="J428" s="28"/>
      <c r="K428" s="28"/>
      <c r="L428" s="28"/>
      <c r="M428" s="28"/>
      <c r="N428" s="28"/>
      <c r="O428" s="28"/>
      <c r="P428" s="28"/>
      <c r="Q428" s="28"/>
      <c r="R428" s="28"/>
      <c r="S428" s="28"/>
      <c r="T428" s="28"/>
      <c r="U428" s="28"/>
      <c r="V428" s="28"/>
      <c r="W428" s="28"/>
    </row>
    <row r="429" spans="2:23" x14ac:dyDescent="0.35">
      <c r="B429" s="28"/>
      <c r="C429" s="28"/>
      <c r="D429" s="28"/>
      <c r="E429" s="28"/>
      <c r="F429" s="28"/>
      <c r="G429" s="28"/>
      <c r="H429" s="28"/>
      <c r="I429" s="28"/>
      <c r="J429" s="28"/>
      <c r="K429" s="28"/>
      <c r="L429" s="28"/>
      <c r="M429" s="28"/>
      <c r="N429" s="28"/>
      <c r="O429" s="28"/>
      <c r="P429" s="28"/>
      <c r="Q429" s="28"/>
      <c r="R429" s="28"/>
      <c r="S429" s="28"/>
      <c r="T429" s="28"/>
      <c r="U429" s="28"/>
      <c r="V429" s="28"/>
      <c r="W429" s="28"/>
    </row>
    <row r="430" spans="2:23" x14ac:dyDescent="0.35">
      <c r="B430" s="28"/>
      <c r="C430" s="28"/>
      <c r="D430" s="28"/>
      <c r="E430" s="28"/>
      <c r="F430" s="28"/>
      <c r="G430" s="28"/>
      <c r="H430" s="28"/>
      <c r="I430" s="28"/>
      <c r="J430" s="28"/>
      <c r="K430" s="28"/>
      <c r="L430" s="28"/>
      <c r="M430" s="28"/>
      <c r="N430" s="28"/>
      <c r="O430" s="28"/>
      <c r="P430" s="28"/>
      <c r="Q430" s="28"/>
      <c r="R430" s="28"/>
      <c r="S430" s="28"/>
      <c r="T430" s="28"/>
      <c r="U430" s="28"/>
      <c r="V430" s="28"/>
      <c r="W430" s="28"/>
    </row>
    <row r="431" spans="2:23" x14ac:dyDescent="0.35">
      <c r="B431" s="28"/>
      <c r="C431" s="28"/>
      <c r="D431" s="28"/>
      <c r="E431" s="28"/>
      <c r="F431" s="28"/>
      <c r="G431" s="28"/>
      <c r="H431" s="28"/>
      <c r="I431" s="28"/>
      <c r="J431" s="28"/>
      <c r="K431" s="28"/>
      <c r="L431" s="28"/>
      <c r="M431" s="28"/>
      <c r="N431" s="28"/>
      <c r="O431" s="28"/>
      <c r="P431" s="28"/>
      <c r="Q431" s="28"/>
      <c r="R431" s="28"/>
      <c r="S431" s="28"/>
      <c r="T431" s="28"/>
      <c r="U431" s="28"/>
      <c r="V431" s="28"/>
      <c r="W431" s="28"/>
    </row>
    <row r="432" spans="2:23" x14ac:dyDescent="0.35">
      <c r="B432" s="28"/>
      <c r="C432" s="28"/>
      <c r="D432" s="28"/>
      <c r="E432" s="28"/>
      <c r="F432" s="28"/>
      <c r="G432" s="28"/>
      <c r="H432" s="28"/>
      <c r="I432" s="28"/>
      <c r="J432" s="28"/>
      <c r="K432" s="28"/>
      <c r="L432" s="28"/>
      <c r="M432" s="28"/>
      <c r="N432" s="28"/>
      <c r="O432" s="28"/>
      <c r="P432" s="28"/>
      <c r="Q432" s="28"/>
      <c r="R432" s="28"/>
      <c r="S432" s="28"/>
      <c r="T432" s="28"/>
      <c r="U432" s="28"/>
      <c r="V432" s="28"/>
      <c r="W432" s="28"/>
    </row>
    <row r="433" spans="2:23" x14ac:dyDescent="0.35">
      <c r="B433" s="28"/>
      <c r="C433" s="28"/>
      <c r="D433" s="28"/>
      <c r="E433" s="28"/>
      <c r="F433" s="28"/>
      <c r="G433" s="28"/>
      <c r="H433" s="28"/>
      <c r="I433" s="28"/>
      <c r="J433" s="28"/>
      <c r="K433" s="28"/>
      <c r="L433" s="28"/>
      <c r="M433" s="28"/>
      <c r="N433" s="28"/>
      <c r="O433" s="28"/>
      <c r="P433" s="28"/>
      <c r="Q433" s="28"/>
      <c r="R433" s="28"/>
      <c r="S433" s="28"/>
      <c r="T433" s="28"/>
      <c r="U433" s="28"/>
      <c r="V433" s="28"/>
      <c r="W433" s="28"/>
    </row>
    <row r="434" spans="2:23" x14ac:dyDescent="0.35">
      <c r="B434" s="28"/>
      <c r="C434" s="28"/>
      <c r="D434" s="28"/>
      <c r="E434" s="28"/>
      <c r="F434" s="28"/>
      <c r="G434" s="28"/>
      <c r="H434" s="28"/>
      <c r="I434" s="28"/>
      <c r="J434" s="28"/>
      <c r="K434" s="28"/>
      <c r="L434" s="28"/>
      <c r="M434" s="28"/>
      <c r="N434" s="28"/>
      <c r="O434" s="28"/>
      <c r="P434" s="28"/>
      <c r="Q434" s="28"/>
      <c r="R434" s="28"/>
      <c r="S434" s="28"/>
      <c r="T434" s="28"/>
      <c r="U434" s="28"/>
      <c r="V434" s="28"/>
      <c r="W434" s="28"/>
    </row>
    <row r="435" spans="2:23" x14ac:dyDescent="0.35">
      <c r="B435" s="28"/>
      <c r="C435" s="28"/>
      <c r="D435" s="28"/>
      <c r="E435" s="28"/>
      <c r="F435" s="28"/>
      <c r="G435" s="28"/>
      <c r="H435" s="28"/>
      <c r="I435" s="28"/>
      <c r="J435" s="28"/>
      <c r="K435" s="28"/>
      <c r="L435" s="28"/>
      <c r="M435" s="28"/>
      <c r="N435" s="28"/>
      <c r="O435" s="28"/>
      <c r="P435" s="28"/>
      <c r="Q435" s="28"/>
      <c r="R435" s="28"/>
      <c r="S435" s="28"/>
      <c r="T435" s="28"/>
      <c r="U435" s="28"/>
      <c r="V435" s="28"/>
      <c r="W435" s="28"/>
    </row>
    <row r="436" spans="2:23" x14ac:dyDescent="0.35">
      <c r="B436" s="28"/>
      <c r="C436" s="28"/>
      <c r="D436" s="28"/>
      <c r="E436" s="28"/>
      <c r="F436" s="28"/>
      <c r="G436" s="28"/>
      <c r="H436" s="28"/>
      <c r="I436" s="28"/>
      <c r="J436" s="28"/>
      <c r="K436" s="28"/>
      <c r="L436" s="28"/>
      <c r="M436" s="28"/>
      <c r="N436" s="28"/>
      <c r="O436" s="28"/>
      <c r="P436" s="28"/>
      <c r="Q436" s="28"/>
      <c r="R436" s="28"/>
      <c r="S436" s="28"/>
      <c r="T436" s="28"/>
      <c r="U436" s="28"/>
      <c r="V436" s="28"/>
      <c r="W436" s="28"/>
    </row>
    <row r="437" spans="2:23" x14ac:dyDescent="0.35">
      <c r="B437" s="28"/>
      <c r="C437" s="28"/>
      <c r="D437" s="28"/>
      <c r="E437" s="28"/>
      <c r="F437" s="28"/>
      <c r="G437" s="28"/>
      <c r="H437" s="28"/>
      <c r="I437" s="28"/>
      <c r="J437" s="28"/>
      <c r="K437" s="28"/>
      <c r="L437" s="28"/>
      <c r="M437" s="28"/>
      <c r="N437" s="28"/>
      <c r="O437" s="28"/>
      <c r="P437" s="28"/>
      <c r="Q437" s="28"/>
      <c r="R437" s="28"/>
      <c r="S437" s="28"/>
      <c r="T437" s="28"/>
      <c r="U437" s="28"/>
      <c r="V437" s="28"/>
      <c r="W437" s="28"/>
    </row>
    <row r="438" spans="2:23" x14ac:dyDescent="0.35">
      <c r="B438" s="28"/>
      <c r="C438" s="28"/>
      <c r="D438" s="28"/>
      <c r="E438" s="28"/>
      <c r="F438" s="28"/>
      <c r="G438" s="28"/>
      <c r="H438" s="28"/>
      <c r="I438" s="28"/>
      <c r="J438" s="28"/>
      <c r="K438" s="28"/>
      <c r="L438" s="28"/>
      <c r="M438" s="28"/>
      <c r="N438" s="28"/>
      <c r="O438" s="28"/>
      <c r="P438" s="28"/>
      <c r="Q438" s="28"/>
      <c r="R438" s="28"/>
      <c r="S438" s="28"/>
      <c r="T438" s="28"/>
      <c r="U438" s="28"/>
      <c r="V438" s="28"/>
      <c r="W438" s="28"/>
    </row>
    <row r="439" spans="2:23" x14ac:dyDescent="0.35">
      <c r="B439" s="28"/>
      <c r="C439" s="28"/>
      <c r="D439" s="28"/>
      <c r="E439" s="28"/>
      <c r="F439" s="28"/>
      <c r="G439" s="28"/>
      <c r="H439" s="28"/>
      <c r="I439" s="28"/>
      <c r="J439" s="28"/>
      <c r="K439" s="28"/>
      <c r="L439" s="28"/>
      <c r="M439" s="28"/>
      <c r="N439" s="28"/>
      <c r="O439" s="28"/>
      <c r="P439" s="28"/>
      <c r="Q439" s="28"/>
      <c r="R439" s="28"/>
      <c r="S439" s="28"/>
      <c r="T439" s="28"/>
      <c r="U439" s="28"/>
      <c r="V439" s="28"/>
      <c r="W439" s="28"/>
    </row>
    <row r="440" spans="2:23" x14ac:dyDescent="0.35">
      <c r="B440" s="28"/>
      <c r="C440" s="28"/>
      <c r="D440" s="28"/>
      <c r="E440" s="28"/>
      <c r="F440" s="28"/>
      <c r="G440" s="28"/>
      <c r="H440" s="28"/>
      <c r="I440" s="28"/>
      <c r="J440" s="28"/>
      <c r="K440" s="28"/>
      <c r="L440" s="28"/>
      <c r="M440" s="28"/>
      <c r="N440" s="28"/>
      <c r="O440" s="28"/>
      <c r="P440" s="28"/>
      <c r="Q440" s="28"/>
      <c r="R440" s="28"/>
      <c r="S440" s="28"/>
      <c r="T440" s="28"/>
      <c r="U440" s="28"/>
      <c r="V440" s="28"/>
      <c r="W440" s="28"/>
    </row>
    <row r="441" spans="2:23" x14ac:dyDescent="0.35">
      <c r="B441" s="28"/>
      <c r="C441" s="28"/>
      <c r="D441" s="28"/>
      <c r="E441" s="28"/>
      <c r="F441" s="28"/>
      <c r="G441" s="28"/>
      <c r="H441" s="28"/>
      <c r="I441" s="28"/>
      <c r="J441" s="28"/>
      <c r="K441" s="28"/>
      <c r="L441" s="28"/>
      <c r="M441" s="28"/>
      <c r="N441" s="28"/>
      <c r="O441" s="28"/>
      <c r="P441" s="28"/>
      <c r="Q441" s="28"/>
      <c r="R441" s="28"/>
      <c r="S441" s="28"/>
      <c r="T441" s="28"/>
      <c r="U441" s="28"/>
      <c r="V441" s="28"/>
      <c r="W441" s="28"/>
    </row>
    <row r="442" spans="2:23" x14ac:dyDescent="0.35">
      <c r="B442" s="28"/>
      <c r="C442" s="28"/>
      <c r="D442" s="28"/>
      <c r="E442" s="28"/>
      <c r="F442" s="28"/>
      <c r="G442" s="28"/>
      <c r="H442" s="28"/>
      <c r="I442" s="28"/>
      <c r="J442" s="28"/>
      <c r="K442" s="28"/>
      <c r="L442" s="28"/>
      <c r="M442" s="28"/>
      <c r="N442" s="28"/>
      <c r="O442" s="28"/>
      <c r="P442" s="28"/>
      <c r="Q442" s="28"/>
      <c r="R442" s="28"/>
      <c r="S442" s="28"/>
      <c r="T442" s="28"/>
      <c r="U442" s="28"/>
      <c r="V442" s="28"/>
      <c r="W442" s="28"/>
    </row>
    <row r="443" spans="2:23" x14ac:dyDescent="0.35">
      <c r="B443" s="28"/>
      <c r="C443" s="28"/>
      <c r="D443" s="28"/>
      <c r="E443" s="28"/>
      <c r="F443" s="28"/>
      <c r="G443" s="28"/>
      <c r="H443" s="28"/>
      <c r="I443" s="28"/>
      <c r="J443" s="28"/>
      <c r="K443" s="28"/>
      <c r="L443" s="28"/>
      <c r="M443" s="28"/>
      <c r="N443" s="28"/>
      <c r="O443" s="28"/>
      <c r="P443" s="28"/>
      <c r="Q443" s="28"/>
      <c r="R443" s="28"/>
      <c r="S443" s="28"/>
      <c r="T443" s="28"/>
      <c r="U443" s="28"/>
      <c r="V443" s="28"/>
      <c r="W443" s="28"/>
    </row>
    <row r="444" spans="2:23" x14ac:dyDescent="0.35">
      <c r="B444" s="28"/>
      <c r="C444" s="28"/>
      <c r="D444" s="28"/>
      <c r="E444" s="28"/>
      <c r="F444" s="28"/>
      <c r="G444" s="28"/>
      <c r="H444" s="28"/>
      <c r="I444" s="28"/>
      <c r="J444" s="28"/>
      <c r="K444" s="28"/>
      <c r="L444" s="28"/>
      <c r="M444" s="28"/>
      <c r="N444" s="28"/>
      <c r="O444" s="28"/>
      <c r="P444" s="28"/>
      <c r="Q444" s="28"/>
      <c r="R444" s="28"/>
      <c r="S444" s="28"/>
      <c r="T444" s="28"/>
      <c r="U444" s="28"/>
      <c r="V444" s="28"/>
      <c r="W444" s="28"/>
    </row>
    <row r="445" spans="2:23" x14ac:dyDescent="0.35">
      <c r="B445" s="28"/>
      <c r="C445" s="28"/>
      <c r="D445" s="28"/>
      <c r="E445" s="28"/>
      <c r="F445" s="28"/>
      <c r="G445" s="28"/>
      <c r="H445" s="28"/>
      <c r="I445" s="28"/>
      <c r="J445" s="28"/>
      <c r="K445" s="28"/>
      <c r="L445" s="28"/>
      <c r="M445" s="28"/>
      <c r="N445" s="28"/>
      <c r="O445" s="28"/>
      <c r="P445" s="28"/>
      <c r="Q445" s="28"/>
      <c r="R445" s="28"/>
      <c r="S445" s="28"/>
      <c r="T445" s="28"/>
      <c r="U445" s="28"/>
      <c r="V445" s="28"/>
      <c r="W445" s="28"/>
    </row>
    <row r="446" spans="2:23" x14ac:dyDescent="0.35">
      <c r="B446" s="28"/>
      <c r="C446" s="28"/>
      <c r="D446" s="28"/>
      <c r="E446" s="28"/>
      <c r="F446" s="28"/>
      <c r="G446" s="28"/>
      <c r="H446" s="28"/>
      <c r="I446" s="28"/>
      <c r="J446" s="28"/>
      <c r="K446" s="28"/>
      <c r="L446" s="28"/>
      <c r="M446" s="28"/>
      <c r="N446" s="28"/>
      <c r="O446" s="28"/>
      <c r="P446" s="28"/>
      <c r="Q446" s="28"/>
      <c r="R446" s="28"/>
      <c r="S446" s="28"/>
      <c r="T446" s="28"/>
      <c r="U446" s="28"/>
      <c r="V446" s="28"/>
      <c r="W446" s="28"/>
    </row>
    <row r="447" spans="2:23" x14ac:dyDescent="0.35">
      <c r="B447" s="28"/>
      <c r="C447" s="28"/>
      <c r="D447" s="28"/>
      <c r="E447" s="28"/>
      <c r="F447" s="28"/>
      <c r="G447" s="28"/>
      <c r="H447" s="28"/>
      <c r="I447" s="28"/>
      <c r="J447" s="28"/>
      <c r="K447" s="28"/>
      <c r="L447" s="28"/>
      <c r="M447" s="28"/>
      <c r="N447" s="28"/>
      <c r="O447" s="28"/>
      <c r="P447" s="28"/>
      <c r="Q447" s="28"/>
      <c r="R447" s="28"/>
      <c r="S447" s="28"/>
      <c r="T447" s="28"/>
      <c r="U447" s="28"/>
      <c r="V447" s="28"/>
      <c r="W447" s="28"/>
    </row>
    <row r="448" spans="2:23" x14ac:dyDescent="0.35">
      <c r="B448" s="28"/>
      <c r="C448" s="28"/>
      <c r="D448" s="28"/>
      <c r="E448" s="28"/>
      <c r="F448" s="28"/>
      <c r="G448" s="28"/>
      <c r="H448" s="28"/>
      <c r="I448" s="28"/>
      <c r="J448" s="28"/>
      <c r="K448" s="28"/>
      <c r="L448" s="28"/>
      <c r="M448" s="28"/>
      <c r="N448" s="28"/>
      <c r="O448" s="28"/>
      <c r="P448" s="28"/>
      <c r="Q448" s="28"/>
      <c r="R448" s="28"/>
      <c r="S448" s="28"/>
      <c r="T448" s="28"/>
      <c r="U448" s="28"/>
      <c r="V448" s="28"/>
      <c r="W448" s="28"/>
    </row>
    <row r="449" spans="2:23" x14ac:dyDescent="0.35">
      <c r="B449" s="28"/>
      <c r="C449" s="28"/>
      <c r="D449" s="28"/>
      <c r="E449" s="28"/>
      <c r="F449" s="28"/>
      <c r="G449" s="28"/>
      <c r="H449" s="28"/>
      <c r="I449" s="28"/>
      <c r="J449" s="28"/>
      <c r="K449" s="28"/>
      <c r="L449" s="28"/>
      <c r="M449" s="28"/>
      <c r="N449" s="28"/>
      <c r="O449" s="28"/>
      <c r="P449" s="28"/>
      <c r="Q449" s="28"/>
      <c r="R449" s="28"/>
      <c r="S449" s="28"/>
      <c r="T449" s="28"/>
      <c r="U449" s="28"/>
      <c r="V449" s="28"/>
      <c r="W449" s="28"/>
    </row>
    <row r="450" spans="2:23" x14ac:dyDescent="0.35">
      <c r="B450" s="28"/>
      <c r="C450" s="28"/>
      <c r="D450" s="28"/>
      <c r="E450" s="28"/>
      <c r="F450" s="28"/>
      <c r="G450" s="28"/>
      <c r="H450" s="28"/>
      <c r="I450" s="28"/>
      <c r="J450" s="28"/>
      <c r="K450" s="28"/>
      <c r="L450" s="28"/>
      <c r="M450" s="28"/>
      <c r="N450" s="28"/>
      <c r="O450" s="28"/>
      <c r="P450" s="28"/>
      <c r="Q450" s="28"/>
      <c r="R450" s="28"/>
      <c r="S450" s="28"/>
      <c r="T450" s="28"/>
      <c r="U450" s="28"/>
      <c r="V450" s="28"/>
      <c r="W450" s="28"/>
    </row>
    <row r="451" spans="2:23" x14ac:dyDescent="0.35">
      <c r="B451" s="28"/>
      <c r="C451" s="28"/>
      <c r="D451" s="28"/>
      <c r="E451" s="28"/>
      <c r="F451" s="28"/>
      <c r="G451" s="28"/>
      <c r="H451" s="28"/>
      <c r="I451" s="28"/>
      <c r="J451" s="28"/>
      <c r="K451" s="28"/>
      <c r="L451" s="28"/>
      <c r="M451" s="28"/>
      <c r="N451" s="28"/>
      <c r="O451" s="28"/>
      <c r="P451" s="28"/>
      <c r="Q451" s="28"/>
      <c r="R451" s="28"/>
      <c r="S451" s="28"/>
      <c r="T451" s="28"/>
      <c r="U451" s="28"/>
      <c r="V451" s="28"/>
      <c r="W451" s="28"/>
    </row>
    <row r="452" spans="2:23" x14ac:dyDescent="0.35">
      <c r="B452" s="28"/>
      <c r="C452" s="28"/>
      <c r="D452" s="28"/>
      <c r="E452" s="28"/>
      <c r="F452" s="28"/>
      <c r="G452" s="28"/>
      <c r="H452" s="28"/>
      <c r="I452" s="28"/>
      <c r="J452" s="28"/>
      <c r="K452" s="28"/>
      <c r="L452" s="28"/>
      <c r="M452" s="28"/>
      <c r="N452" s="28"/>
      <c r="O452" s="28"/>
      <c r="P452" s="28"/>
      <c r="Q452" s="28"/>
      <c r="R452" s="28"/>
      <c r="S452" s="28"/>
      <c r="T452" s="28"/>
      <c r="U452" s="28"/>
      <c r="V452" s="28"/>
      <c r="W452" s="28"/>
    </row>
    <row r="453" spans="2:23" x14ac:dyDescent="0.35">
      <c r="B453" s="28"/>
      <c r="C453" s="28"/>
      <c r="D453" s="28"/>
      <c r="E453" s="28"/>
      <c r="F453" s="28"/>
      <c r="G453" s="28"/>
      <c r="H453" s="28"/>
      <c r="I453" s="28"/>
      <c r="J453" s="28"/>
      <c r="K453" s="28"/>
      <c r="L453" s="28"/>
      <c r="M453" s="28"/>
      <c r="N453" s="28"/>
      <c r="O453" s="28"/>
      <c r="P453" s="28"/>
      <c r="Q453" s="28"/>
      <c r="R453" s="28"/>
      <c r="S453" s="28"/>
      <c r="T453" s="28"/>
      <c r="U453" s="28"/>
      <c r="V453" s="28"/>
      <c r="W453" s="28"/>
    </row>
    <row r="454" spans="2:23" x14ac:dyDescent="0.35">
      <c r="B454" s="28"/>
      <c r="C454" s="28"/>
      <c r="D454" s="28"/>
      <c r="E454" s="28"/>
      <c r="F454" s="28"/>
      <c r="G454" s="28"/>
      <c r="H454" s="28"/>
      <c r="I454" s="28"/>
      <c r="J454" s="28"/>
      <c r="K454" s="28"/>
      <c r="L454" s="28"/>
      <c r="M454" s="28"/>
      <c r="N454" s="28"/>
      <c r="O454" s="28"/>
      <c r="P454" s="28"/>
      <c r="Q454" s="28"/>
      <c r="R454" s="28"/>
      <c r="S454" s="28"/>
      <c r="T454" s="28"/>
      <c r="U454" s="28"/>
      <c r="V454" s="28"/>
      <c r="W454" s="28"/>
    </row>
    <row r="455" spans="2:23" x14ac:dyDescent="0.35">
      <c r="B455" s="28"/>
      <c r="C455" s="28"/>
      <c r="D455" s="28"/>
      <c r="E455" s="28"/>
      <c r="F455" s="28"/>
      <c r="G455" s="28"/>
      <c r="H455" s="28"/>
      <c r="I455" s="28"/>
      <c r="J455" s="28"/>
      <c r="K455" s="28"/>
      <c r="L455" s="28"/>
      <c r="M455" s="28"/>
      <c r="N455" s="28"/>
      <c r="O455" s="28"/>
      <c r="P455" s="28"/>
      <c r="Q455" s="28"/>
      <c r="R455" s="28"/>
      <c r="S455" s="28"/>
      <c r="T455" s="28"/>
      <c r="U455" s="28"/>
      <c r="V455" s="28"/>
      <c r="W455" s="28"/>
    </row>
    <row r="456" spans="2:23" x14ac:dyDescent="0.35">
      <c r="B456" s="28"/>
      <c r="C456" s="28"/>
      <c r="D456" s="28"/>
      <c r="E456" s="28"/>
      <c r="F456" s="28"/>
      <c r="G456" s="28"/>
      <c r="H456" s="28"/>
      <c r="I456" s="28"/>
      <c r="J456" s="28"/>
      <c r="K456" s="28"/>
      <c r="L456" s="28"/>
      <c r="M456" s="28"/>
      <c r="N456" s="28"/>
      <c r="O456" s="28"/>
      <c r="P456" s="28"/>
      <c r="Q456" s="28"/>
      <c r="R456" s="28"/>
      <c r="S456" s="28"/>
      <c r="T456" s="28"/>
      <c r="U456" s="28"/>
      <c r="V456" s="28"/>
      <c r="W456" s="28"/>
    </row>
    <row r="457" spans="2:23" x14ac:dyDescent="0.35">
      <c r="B457" s="28"/>
      <c r="C457" s="28"/>
      <c r="D457" s="28"/>
      <c r="E457" s="28"/>
      <c r="F457" s="28"/>
      <c r="G457" s="28"/>
      <c r="H457" s="28"/>
      <c r="I457" s="28"/>
      <c r="J457" s="28"/>
      <c r="K457" s="28"/>
      <c r="L457" s="28"/>
      <c r="M457" s="28"/>
      <c r="N457" s="28"/>
      <c r="O457" s="28"/>
      <c r="P457" s="28"/>
      <c r="Q457" s="28"/>
      <c r="R457" s="28"/>
      <c r="S457" s="28"/>
      <c r="T457" s="28"/>
      <c r="U457" s="28"/>
      <c r="V457" s="28"/>
      <c r="W457" s="28"/>
    </row>
    <row r="458" spans="2:23" x14ac:dyDescent="0.35">
      <c r="B458" s="28"/>
      <c r="C458" s="28"/>
      <c r="D458" s="28"/>
      <c r="E458" s="28"/>
      <c r="F458" s="28"/>
      <c r="G458" s="28"/>
      <c r="H458" s="28"/>
      <c r="I458" s="28"/>
      <c r="J458" s="28"/>
      <c r="K458" s="28"/>
      <c r="L458" s="28"/>
      <c r="M458" s="28"/>
      <c r="N458" s="28"/>
      <c r="O458" s="28"/>
      <c r="P458" s="28"/>
      <c r="Q458" s="28"/>
      <c r="R458" s="28"/>
      <c r="S458" s="28"/>
      <c r="T458" s="28"/>
      <c r="U458" s="28"/>
      <c r="V458" s="28"/>
      <c r="W458" s="28"/>
    </row>
    <row r="459" spans="2:23" x14ac:dyDescent="0.35">
      <c r="B459" s="28"/>
      <c r="C459" s="28"/>
      <c r="D459" s="28"/>
      <c r="E459" s="28"/>
      <c r="F459" s="28"/>
      <c r="G459" s="28"/>
      <c r="H459" s="28"/>
      <c r="I459" s="28"/>
      <c r="J459" s="28"/>
      <c r="K459" s="28"/>
      <c r="L459" s="28"/>
      <c r="M459" s="28"/>
      <c r="N459" s="28"/>
      <c r="O459" s="28"/>
      <c r="P459" s="28"/>
      <c r="Q459" s="28"/>
      <c r="R459" s="28"/>
      <c r="S459" s="28"/>
      <c r="T459" s="28"/>
      <c r="U459" s="28"/>
      <c r="V459" s="28"/>
      <c r="W459" s="28"/>
    </row>
    <row r="460" spans="2:23" x14ac:dyDescent="0.35">
      <c r="B460" s="28"/>
      <c r="C460" s="28"/>
      <c r="D460" s="28"/>
      <c r="E460" s="28"/>
      <c r="F460" s="28"/>
      <c r="G460" s="28"/>
      <c r="H460" s="28"/>
      <c r="I460" s="28"/>
      <c r="J460" s="28"/>
      <c r="K460" s="28"/>
      <c r="L460" s="28"/>
      <c r="M460" s="28"/>
      <c r="N460" s="28"/>
      <c r="O460" s="28"/>
      <c r="P460" s="28"/>
      <c r="Q460" s="28"/>
      <c r="R460" s="28"/>
      <c r="S460" s="28"/>
      <c r="T460" s="28"/>
      <c r="U460" s="28"/>
      <c r="V460" s="28"/>
      <c r="W460" s="28"/>
    </row>
    <row r="461" spans="2:23" x14ac:dyDescent="0.35">
      <c r="B461" s="28"/>
      <c r="C461" s="28"/>
      <c r="D461" s="28"/>
      <c r="E461" s="28"/>
      <c r="F461" s="28"/>
      <c r="G461" s="28"/>
      <c r="H461" s="28"/>
      <c r="I461" s="28"/>
      <c r="J461" s="28"/>
      <c r="K461" s="28"/>
      <c r="L461" s="28"/>
      <c r="M461" s="28"/>
      <c r="N461" s="28"/>
      <c r="O461" s="28"/>
      <c r="P461" s="28"/>
      <c r="Q461" s="28"/>
      <c r="R461" s="28"/>
      <c r="S461" s="28"/>
      <c r="T461" s="28"/>
      <c r="U461" s="28"/>
      <c r="V461" s="28"/>
      <c r="W461" s="28"/>
    </row>
    <row r="462" spans="2:23" x14ac:dyDescent="0.35">
      <c r="B462" s="28"/>
      <c r="C462" s="28"/>
      <c r="D462" s="28"/>
      <c r="E462" s="28"/>
      <c r="F462" s="28"/>
      <c r="G462" s="28"/>
      <c r="H462" s="28"/>
      <c r="I462" s="28"/>
      <c r="J462" s="28"/>
      <c r="K462" s="28"/>
      <c r="L462" s="28"/>
      <c r="M462" s="28"/>
      <c r="N462" s="28"/>
      <c r="O462" s="28"/>
      <c r="P462" s="28"/>
      <c r="Q462" s="28"/>
      <c r="R462" s="28"/>
      <c r="S462" s="28"/>
      <c r="T462" s="28"/>
      <c r="U462" s="28"/>
      <c r="V462" s="28"/>
      <c r="W462" s="28"/>
    </row>
    <row r="463" spans="2:23" x14ac:dyDescent="0.35">
      <c r="B463" s="28"/>
      <c r="C463" s="28"/>
      <c r="D463" s="28"/>
      <c r="E463" s="28"/>
      <c r="F463" s="28"/>
      <c r="G463" s="28"/>
      <c r="H463" s="28"/>
      <c r="I463" s="28"/>
      <c r="J463" s="28"/>
      <c r="K463" s="28"/>
      <c r="L463" s="28"/>
      <c r="M463" s="28"/>
      <c r="N463" s="28"/>
      <c r="O463" s="28"/>
      <c r="P463" s="28"/>
      <c r="Q463" s="28"/>
      <c r="R463" s="28"/>
      <c r="S463" s="28"/>
      <c r="T463" s="28"/>
      <c r="U463" s="28"/>
      <c r="V463" s="28"/>
      <c r="W463" s="28"/>
    </row>
    <row r="464" spans="2:23" x14ac:dyDescent="0.35">
      <c r="B464" s="28"/>
      <c r="C464" s="28"/>
      <c r="D464" s="28"/>
      <c r="E464" s="28"/>
      <c r="F464" s="28"/>
      <c r="G464" s="28"/>
      <c r="H464" s="28"/>
      <c r="I464" s="28"/>
      <c r="J464" s="28"/>
      <c r="K464" s="28"/>
      <c r="L464" s="28"/>
      <c r="M464" s="28"/>
      <c r="N464" s="28"/>
      <c r="O464" s="28"/>
      <c r="P464" s="28"/>
      <c r="Q464" s="28"/>
      <c r="R464" s="28"/>
      <c r="S464" s="28"/>
      <c r="T464" s="28"/>
      <c r="U464" s="28"/>
      <c r="V464" s="28"/>
      <c r="W464" s="28"/>
    </row>
    <row r="465" spans="2:23" x14ac:dyDescent="0.35">
      <c r="B465" s="28"/>
      <c r="C465" s="28"/>
      <c r="D465" s="28"/>
      <c r="E465" s="28"/>
      <c r="F465" s="28"/>
      <c r="G465" s="28"/>
      <c r="H465" s="28"/>
      <c r="I465" s="28"/>
      <c r="J465" s="28"/>
      <c r="K465" s="28"/>
      <c r="L465" s="28"/>
      <c r="M465" s="28"/>
      <c r="N465" s="28"/>
      <c r="O465" s="28"/>
      <c r="P465" s="28"/>
      <c r="Q465" s="28"/>
      <c r="R465" s="28"/>
      <c r="S465" s="28"/>
      <c r="T465" s="28"/>
      <c r="U465" s="28"/>
      <c r="V465" s="28"/>
      <c r="W465" s="28"/>
    </row>
    <row r="466" spans="2:23" x14ac:dyDescent="0.35">
      <c r="B466" s="28"/>
      <c r="C466" s="28"/>
      <c r="D466" s="28"/>
      <c r="E466" s="28"/>
      <c r="F466" s="28"/>
      <c r="G466" s="28"/>
      <c r="H466" s="28"/>
      <c r="I466" s="28"/>
      <c r="J466" s="28"/>
      <c r="K466" s="28"/>
      <c r="L466" s="28"/>
      <c r="M466" s="28"/>
      <c r="N466" s="28"/>
      <c r="O466" s="28"/>
      <c r="P466" s="28"/>
      <c r="Q466" s="28"/>
      <c r="R466" s="28"/>
      <c r="S466" s="28"/>
      <c r="T466" s="28"/>
      <c r="U466" s="28"/>
      <c r="V466" s="28"/>
      <c r="W466" s="28"/>
    </row>
    <row r="467" spans="2:23" x14ac:dyDescent="0.35">
      <c r="B467" s="28"/>
      <c r="C467" s="28"/>
      <c r="D467" s="28"/>
      <c r="E467" s="28"/>
      <c r="F467" s="28"/>
      <c r="G467" s="28"/>
      <c r="H467" s="28"/>
      <c r="I467" s="28"/>
      <c r="J467" s="28"/>
      <c r="K467" s="28"/>
      <c r="L467" s="28"/>
      <c r="M467" s="28"/>
      <c r="N467" s="28"/>
      <c r="O467" s="28"/>
      <c r="P467" s="28"/>
      <c r="Q467" s="28"/>
      <c r="R467" s="28"/>
      <c r="S467" s="28"/>
      <c r="T467" s="28"/>
      <c r="U467" s="28"/>
      <c r="V467" s="28"/>
      <c r="W467" s="28"/>
    </row>
    <row r="468" spans="2:23" x14ac:dyDescent="0.35">
      <c r="B468" s="28"/>
      <c r="C468" s="28"/>
      <c r="D468" s="28"/>
      <c r="E468" s="28"/>
      <c r="F468" s="28"/>
      <c r="G468" s="28"/>
      <c r="H468" s="28"/>
      <c r="I468" s="28"/>
      <c r="J468" s="28"/>
      <c r="K468" s="28"/>
      <c r="L468" s="28"/>
      <c r="M468" s="28"/>
      <c r="N468" s="28"/>
      <c r="O468" s="28"/>
      <c r="P468" s="28"/>
      <c r="Q468" s="28"/>
      <c r="R468" s="28"/>
      <c r="S468" s="28"/>
      <c r="T468" s="28"/>
      <c r="U468" s="28"/>
      <c r="V468" s="28"/>
      <c r="W468" s="28"/>
    </row>
    <row r="469" spans="2:23" x14ac:dyDescent="0.35">
      <c r="B469" s="28"/>
      <c r="C469" s="28"/>
      <c r="D469" s="28"/>
      <c r="E469" s="28"/>
      <c r="F469" s="28"/>
      <c r="G469" s="28"/>
      <c r="H469" s="28"/>
      <c r="I469" s="28"/>
      <c r="J469" s="28"/>
      <c r="K469" s="28"/>
      <c r="L469" s="28"/>
      <c r="M469" s="28"/>
      <c r="N469" s="28"/>
      <c r="O469" s="28"/>
      <c r="P469" s="28"/>
      <c r="Q469" s="28"/>
      <c r="R469" s="28"/>
      <c r="S469" s="28"/>
      <c r="T469" s="28"/>
      <c r="U469" s="28"/>
      <c r="V469" s="28"/>
      <c r="W469" s="28"/>
    </row>
    <row r="470" spans="2:23" x14ac:dyDescent="0.35">
      <c r="B470" s="28"/>
      <c r="C470" s="28"/>
      <c r="D470" s="28"/>
      <c r="E470" s="28"/>
      <c r="F470" s="28"/>
      <c r="G470" s="28"/>
      <c r="H470" s="28"/>
      <c r="I470" s="28"/>
      <c r="J470" s="28"/>
      <c r="K470" s="28"/>
      <c r="L470" s="28"/>
      <c r="M470" s="28"/>
      <c r="N470" s="28"/>
      <c r="O470" s="28"/>
      <c r="P470" s="28"/>
      <c r="Q470" s="28"/>
      <c r="R470" s="28"/>
      <c r="S470" s="28"/>
      <c r="T470" s="28"/>
      <c r="U470" s="28"/>
      <c r="V470" s="28"/>
      <c r="W470" s="28"/>
    </row>
    <row r="471" spans="2:23" x14ac:dyDescent="0.35">
      <c r="B471" s="28"/>
      <c r="C471" s="28"/>
      <c r="D471" s="28"/>
      <c r="E471" s="28"/>
      <c r="F471" s="28"/>
      <c r="G471" s="28"/>
      <c r="H471" s="28"/>
      <c r="I471" s="28"/>
      <c r="J471" s="28"/>
      <c r="K471" s="28"/>
      <c r="L471" s="28"/>
      <c r="M471" s="28"/>
      <c r="N471" s="28"/>
      <c r="O471" s="28"/>
      <c r="P471" s="28"/>
      <c r="Q471" s="28"/>
      <c r="R471" s="28"/>
      <c r="S471" s="28"/>
      <c r="T471" s="28"/>
      <c r="U471" s="28"/>
      <c r="V471" s="28"/>
      <c r="W471" s="28"/>
    </row>
    <row r="472" spans="2:23" x14ac:dyDescent="0.35">
      <c r="B472" s="28"/>
      <c r="C472" s="28"/>
      <c r="D472" s="28"/>
      <c r="E472" s="28"/>
      <c r="F472" s="28"/>
      <c r="G472" s="28"/>
      <c r="H472" s="28"/>
      <c r="I472" s="28"/>
      <c r="J472" s="28"/>
      <c r="K472" s="28"/>
      <c r="L472" s="28"/>
      <c r="M472" s="28"/>
      <c r="N472" s="28"/>
      <c r="O472" s="28"/>
      <c r="P472" s="28"/>
      <c r="Q472" s="28"/>
      <c r="R472" s="28"/>
      <c r="S472" s="28"/>
      <c r="T472" s="28"/>
      <c r="U472" s="28"/>
      <c r="V472" s="28"/>
      <c r="W472" s="28"/>
    </row>
    <row r="473" spans="2:23" x14ac:dyDescent="0.35">
      <c r="B473" s="28"/>
      <c r="C473" s="28"/>
      <c r="D473" s="28"/>
      <c r="E473" s="28"/>
      <c r="F473" s="28"/>
      <c r="G473" s="28"/>
      <c r="H473" s="28"/>
      <c r="I473" s="28"/>
      <c r="J473" s="28"/>
      <c r="K473" s="28"/>
      <c r="L473" s="28"/>
      <c r="M473" s="28"/>
      <c r="N473" s="28"/>
      <c r="O473" s="28"/>
      <c r="P473" s="28"/>
      <c r="Q473" s="28"/>
      <c r="R473" s="28"/>
      <c r="S473" s="28"/>
      <c r="T473" s="28"/>
      <c r="U473" s="28"/>
      <c r="V473" s="28"/>
      <c r="W473" s="28"/>
    </row>
    <row r="474" spans="2:23" x14ac:dyDescent="0.35">
      <c r="B474" s="28"/>
      <c r="C474" s="28"/>
      <c r="D474" s="28"/>
      <c r="E474" s="28"/>
      <c r="F474" s="28"/>
      <c r="G474" s="28"/>
      <c r="H474" s="28"/>
      <c r="I474" s="28"/>
      <c r="J474" s="28"/>
      <c r="K474" s="28"/>
      <c r="L474" s="28"/>
      <c r="M474" s="28"/>
      <c r="N474" s="28"/>
      <c r="O474" s="28"/>
      <c r="P474" s="28"/>
      <c r="Q474" s="28"/>
      <c r="R474" s="28"/>
      <c r="S474" s="28"/>
      <c r="T474" s="28"/>
      <c r="U474" s="28"/>
      <c r="V474" s="28"/>
      <c r="W474" s="28"/>
    </row>
    <row r="475" spans="2:23" x14ac:dyDescent="0.35">
      <c r="B475" s="28"/>
      <c r="C475" s="28"/>
      <c r="D475" s="28"/>
      <c r="E475" s="28"/>
      <c r="F475" s="28"/>
      <c r="G475" s="28"/>
      <c r="H475" s="28"/>
      <c r="I475" s="28"/>
      <c r="J475" s="28"/>
      <c r="K475" s="28"/>
      <c r="L475" s="28"/>
      <c r="M475" s="28"/>
      <c r="N475" s="28"/>
      <c r="O475" s="28"/>
      <c r="P475" s="28"/>
      <c r="Q475" s="28"/>
      <c r="R475" s="28"/>
      <c r="S475" s="28"/>
      <c r="T475" s="28"/>
      <c r="U475" s="28"/>
      <c r="V475" s="28"/>
      <c r="W475" s="28"/>
    </row>
    <row r="476" spans="2:23" x14ac:dyDescent="0.35">
      <c r="B476" s="28"/>
      <c r="C476" s="28"/>
      <c r="D476" s="28"/>
      <c r="E476" s="28"/>
      <c r="F476" s="28"/>
      <c r="G476" s="28"/>
      <c r="H476" s="28"/>
      <c r="I476" s="28"/>
      <c r="J476" s="28"/>
      <c r="K476" s="28"/>
      <c r="L476" s="28"/>
      <c r="M476" s="28"/>
      <c r="N476" s="28"/>
      <c r="O476" s="28"/>
      <c r="P476" s="28"/>
      <c r="Q476" s="28"/>
      <c r="R476" s="28"/>
      <c r="S476" s="28"/>
      <c r="T476" s="28"/>
      <c r="U476" s="28"/>
      <c r="V476" s="28"/>
      <c r="W476" s="28"/>
    </row>
    <row r="477" spans="2:23" x14ac:dyDescent="0.35">
      <c r="B477" s="28"/>
      <c r="C477" s="28"/>
      <c r="D477" s="28"/>
      <c r="E477" s="28"/>
      <c r="F477" s="28"/>
      <c r="G477" s="28"/>
      <c r="H477" s="28"/>
      <c r="I477" s="28"/>
      <c r="J477" s="28"/>
      <c r="K477" s="28"/>
      <c r="L477" s="28"/>
      <c r="M477" s="28"/>
      <c r="N477" s="28"/>
      <c r="O477" s="28"/>
      <c r="P477" s="28"/>
      <c r="Q477" s="28"/>
      <c r="R477" s="28"/>
      <c r="S477" s="28"/>
      <c r="T477" s="28"/>
      <c r="U477" s="28"/>
      <c r="V477" s="28"/>
      <c r="W477" s="28"/>
    </row>
    <row r="478" spans="2:23" x14ac:dyDescent="0.35">
      <c r="B478" s="28"/>
      <c r="C478" s="28"/>
      <c r="D478" s="28"/>
      <c r="E478" s="28"/>
      <c r="F478" s="28"/>
      <c r="G478" s="28"/>
      <c r="H478" s="28"/>
      <c r="I478" s="28"/>
      <c r="J478" s="28"/>
      <c r="K478" s="28"/>
      <c r="L478" s="28"/>
      <c r="M478" s="28"/>
      <c r="N478" s="28"/>
      <c r="O478" s="28"/>
      <c r="P478" s="28"/>
      <c r="Q478" s="28"/>
      <c r="R478" s="28"/>
      <c r="S478" s="28"/>
      <c r="T478" s="28"/>
      <c r="U478" s="28"/>
      <c r="V478" s="28"/>
      <c r="W478" s="28"/>
    </row>
    <row r="479" spans="2:23" x14ac:dyDescent="0.35">
      <c r="B479" s="28"/>
      <c r="C479" s="28"/>
      <c r="D479" s="28"/>
      <c r="E479" s="28"/>
      <c r="F479" s="28"/>
      <c r="G479" s="28"/>
      <c r="H479" s="28"/>
      <c r="I479" s="28"/>
      <c r="J479" s="28"/>
      <c r="K479" s="28"/>
      <c r="L479" s="28"/>
      <c r="M479" s="28"/>
      <c r="N479" s="28"/>
      <c r="O479" s="28"/>
      <c r="P479" s="28"/>
      <c r="Q479" s="28"/>
      <c r="R479" s="28"/>
      <c r="S479" s="28"/>
      <c r="T479" s="28"/>
      <c r="U479" s="28"/>
      <c r="V479" s="28"/>
      <c r="W479" s="28"/>
    </row>
    <row r="480" spans="2:23" x14ac:dyDescent="0.35">
      <c r="B480" s="28"/>
      <c r="C480" s="28"/>
      <c r="D480" s="28"/>
      <c r="E480" s="28"/>
      <c r="F480" s="28"/>
      <c r="G480" s="28"/>
      <c r="H480" s="28"/>
      <c r="I480" s="28"/>
      <c r="J480" s="28"/>
      <c r="K480" s="28"/>
      <c r="L480" s="28"/>
      <c r="M480" s="28"/>
      <c r="N480" s="28"/>
      <c r="O480" s="28"/>
      <c r="P480" s="28"/>
      <c r="Q480" s="28"/>
      <c r="R480" s="28"/>
      <c r="S480" s="28"/>
      <c r="T480" s="28"/>
      <c r="U480" s="28"/>
      <c r="V480" s="28"/>
      <c r="W480" s="28"/>
    </row>
    <row r="481" spans="2:23" x14ac:dyDescent="0.35">
      <c r="B481" s="28"/>
      <c r="C481" s="28"/>
      <c r="D481" s="28"/>
      <c r="E481" s="28"/>
      <c r="F481" s="28"/>
      <c r="G481" s="28"/>
      <c r="H481" s="28"/>
      <c r="I481" s="28"/>
      <c r="J481" s="28"/>
      <c r="K481" s="28"/>
      <c r="L481" s="28"/>
      <c r="M481" s="28"/>
      <c r="N481" s="28"/>
      <c r="O481" s="28"/>
      <c r="P481" s="28"/>
      <c r="Q481" s="28"/>
      <c r="R481" s="28"/>
      <c r="S481" s="28"/>
      <c r="T481" s="28"/>
      <c r="U481" s="28"/>
      <c r="V481" s="28"/>
      <c r="W481" s="28"/>
    </row>
    <row r="482" spans="2:23" x14ac:dyDescent="0.35">
      <c r="B482" s="28"/>
      <c r="C482" s="28"/>
      <c r="D482" s="28"/>
      <c r="E482" s="28"/>
      <c r="F482" s="28"/>
      <c r="G482" s="28"/>
      <c r="H482" s="28"/>
      <c r="I482" s="28"/>
      <c r="J482" s="28"/>
      <c r="K482" s="28"/>
      <c r="L482" s="28"/>
      <c r="M482" s="28"/>
      <c r="N482" s="28"/>
      <c r="O482" s="28"/>
      <c r="P482" s="28"/>
      <c r="Q482" s="28"/>
      <c r="R482" s="28"/>
      <c r="S482" s="28"/>
      <c r="T482" s="28"/>
      <c r="U482" s="28"/>
      <c r="V482" s="28"/>
      <c r="W482" s="28"/>
    </row>
    <row r="483" spans="2:23" x14ac:dyDescent="0.35">
      <c r="B483" s="28"/>
      <c r="C483" s="28"/>
      <c r="D483" s="28"/>
      <c r="E483" s="28"/>
      <c r="F483" s="28"/>
      <c r="G483" s="28"/>
      <c r="H483" s="28"/>
      <c r="I483" s="28"/>
      <c r="J483" s="28"/>
      <c r="K483" s="28"/>
      <c r="L483" s="28"/>
      <c r="M483" s="28"/>
      <c r="N483" s="28"/>
      <c r="O483" s="28"/>
      <c r="P483" s="28"/>
      <c r="Q483" s="28"/>
      <c r="R483" s="28"/>
      <c r="S483" s="28"/>
      <c r="T483" s="28"/>
      <c r="U483" s="28"/>
      <c r="V483" s="28"/>
      <c r="W483" s="28"/>
    </row>
    <row r="484" spans="2:23" x14ac:dyDescent="0.35">
      <c r="B484" s="28"/>
      <c r="C484" s="28"/>
      <c r="D484" s="28"/>
      <c r="E484" s="28"/>
      <c r="F484" s="28"/>
      <c r="G484" s="28"/>
      <c r="H484" s="28"/>
      <c r="I484" s="28"/>
      <c r="J484" s="28"/>
      <c r="K484" s="28"/>
      <c r="L484" s="28"/>
      <c r="M484" s="28"/>
      <c r="N484" s="28"/>
      <c r="O484" s="28"/>
      <c r="P484" s="28"/>
      <c r="Q484" s="28"/>
      <c r="R484" s="28"/>
      <c r="S484" s="28"/>
      <c r="T484" s="28"/>
      <c r="U484" s="28"/>
      <c r="V484" s="28"/>
      <c r="W484" s="28"/>
    </row>
    <row r="485" spans="2:23" x14ac:dyDescent="0.35">
      <c r="B485" s="28"/>
      <c r="C485" s="28"/>
      <c r="D485" s="28"/>
      <c r="E485" s="28"/>
      <c r="F485" s="28"/>
      <c r="G485" s="28"/>
      <c r="H485" s="28"/>
      <c r="I485" s="28"/>
      <c r="J485" s="28"/>
      <c r="K485" s="28"/>
      <c r="L485" s="28"/>
      <c r="M485" s="28"/>
      <c r="N485" s="28"/>
      <c r="O485" s="28"/>
      <c r="P485" s="28"/>
      <c r="Q485" s="28"/>
      <c r="R485" s="28"/>
      <c r="S485" s="28"/>
      <c r="T485" s="28"/>
      <c r="U485" s="28"/>
      <c r="V485" s="28"/>
      <c r="W485" s="28"/>
    </row>
    <row r="486" spans="2:23" x14ac:dyDescent="0.35">
      <c r="B486" s="28"/>
      <c r="C486" s="28"/>
      <c r="D486" s="28"/>
      <c r="E486" s="28"/>
      <c r="F486" s="28"/>
      <c r="G486" s="28"/>
      <c r="H486" s="28"/>
      <c r="I486" s="28"/>
      <c r="J486" s="28"/>
      <c r="K486" s="28"/>
      <c r="L486" s="28"/>
      <c r="M486" s="28"/>
      <c r="N486" s="28"/>
      <c r="O486" s="28"/>
      <c r="P486" s="28"/>
      <c r="Q486" s="28"/>
      <c r="R486" s="28"/>
      <c r="S486" s="28"/>
      <c r="T486" s="28"/>
      <c r="U486" s="28"/>
      <c r="V486" s="28"/>
      <c r="W486" s="28"/>
    </row>
    <row r="487" spans="2:23" x14ac:dyDescent="0.35">
      <c r="B487" s="28"/>
      <c r="C487" s="28"/>
      <c r="D487" s="28"/>
      <c r="E487" s="28"/>
      <c r="F487" s="28"/>
      <c r="G487" s="28"/>
      <c r="H487" s="28"/>
      <c r="I487" s="28"/>
      <c r="J487" s="28"/>
      <c r="K487" s="28"/>
      <c r="L487" s="28"/>
      <c r="M487" s="28"/>
      <c r="N487" s="28"/>
      <c r="O487" s="28"/>
      <c r="P487" s="28"/>
      <c r="Q487" s="28"/>
      <c r="R487" s="28"/>
      <c r="S487" s="28"/>
      <c r="T487" s="28"/>
      <c r="U487" s="28"/>
      <c r="V487" s="28"/>
      <c r="W487" s="28"/>
    </row>
    <row r="488" spans="2:23" x14ac:dyDescent="0.35">
      <c r="B488" s="28"/>
      <c r="C488" s="28"/>
      <c r="D488" s="28"/>
      <c r="E488" s="28"/>
      <c r="F488" s="28"/>
      <c r="G488" s="28"/>
      <c r="H488" s="28"/>
      <c r="I488" s="28"/>
      <c r="J488" s="28"/>
      <c r="K488" s="28"/>
      <c r="L488" s="28"/>
      <c r="M488" s="28"/>
      <c r="N488" s="28"/>
      <c r="O488" s="28"/>
      <c r="P488" s="28"/>
      <c r="Q488" s="28"/>
      <c r="R488" s="28"/>
      <c r="S488" s="28"/>
      <c r="T488" s="28"/>
      <c r="U488" s="28"/>
      <c r="V488" s="28"/>
      <c r="W488" s="28"/>
    </row>
    <row r="489" spans="2:23" x14ac:dyDescent="0.35">
      <c r="B489" s="28"/>
      <c r="C489" s="28"/>
      <c r="D489" s="28"/>
      <c r="E489" s="28"/>
      <c r="F489" s="28"/>
      <c r="G489" s="28"/>
      <c r="H489" s="28"/>
      <c r="I489" s="28"/>
      <c r="J489" s="28"/>
      <c r="K489" s="28"/>
      <c r="L489" s="28"/>
      <c r="M489" s="28"/>
      <c r="N489" s="28"/>
      <c r="O489" s="28"/>
      <c r="P489" s="28"/>
      <c r="Q489" s="28"/>
      <c r="R489" s="28"/>
      <c r="S489" s="28"/>
      <c r="T489" s="28"/>
      <c r="U489" s="28"/>
      <c r="V489" s="28"/>
      <c r="W489" s="28"/>
    </row>
    <row r="490" spans="2:23" x14ac:dyDescent="0.35">
      <c r="B490" s="28"/>
      <c r="C490" s="28"/>
      <c r="D490" s="28"/>
      <c r="E490" s="28"/>
      <c r="F490" s="28"/>
      <c r="G490" s="28"/>
      <c r="H490" s="28"/>
      <c r="I490" s="28"/>
      <c r="J490" s="28"/>
      <c r="K490" s="28"/>
      <c r="L490" s="28"/>
      <c r="M490" s="28"/>
      <c r="N490" s="28"/>
      <c r="O490" s="28"/>
      <c r="P490" s="28"/>
      <c r="Q490" s="28"/>
      <c r="R490" s="28"/>
      <c r="S490" s="28"/>
      <c r="T490" s="28"/>
      <c r="U490" s="28"/>
      <c r="V490" s="28"/>
      <c r="W490" s="28"/>
    </row>
    <row r="491" spans="2:23" x14ac:dyDescent="0.35">
      <c r="B491" s="28"/>
      <c r="C491" s="28"/>
      <c r="D491" s="28"/>
      <c r="E491" s="28"/>
      <c r="F491" s="28"/>
      <c r="G491" s="28"/>
      <c r="H491" s="28"/>
      <c r="I491" s="28"/>
      <c r="J491" s="28"/>
      <c r="K491" s="28"/>
      <c r="L491" s="28"/>
      <c r="M491" s="28"/>
      <c r="N491" s="28"/>
      <c r="O491" s="28"/>
      <c r="P491" s="28"/>
      <c r="Q491" s="28"/>
      <c r="R491" s="28"/>
      <c r="S491" s="28"/>
      <c r="T491" s="28"/>
      <c r="U491" s="28"/>
      <c r="V491" s="28"/>
      <c r="W491" s="28"/>
    </row>
    <row r="492" spans="2:23" x14ac:dyDescent="0.35">
      <c r="B492" s="28"/>
      <c r="C492" s="28"/>
      <c r="D492" s="28"/>
      <c r="E492" s="28"/>
      <c r="F492" s="28"/>
      <c r="G492" s="28"/>
      <c r="H492" s="28"/>
      <c r="I492" s="28"/>
      <c r="J492" s="28"/>
      <c r="K492" s="28"/>
      <c r="L492" s="28"/>
      <c r="M492" s="28"/>
      <c r="N492" s="28"/>
      <c r="O492" s="28"/>
      <c r="P492" s="28"/>
      <c r="Q492" s="28"/>
      <c r="R492" s="28"/>
      <c r="S492" s="28"/>
      <c r="T492" s="28"/>
      <c r="U492" s="28"/>
      <c r="V492" s="28"/>
      <c r="W492" s="28"/>
    </row>
    <row r="493" spans="2:23" x14ac:dyDescent="0.35">
      <c r="B493" s="28"/>
      <c r="C493" s="28"/>
      <c r="D493" s="28"/>
      <c r="E493" s="28"/>
      <c r="F493" s="28"/>
      <c r="G493" s="28"/>
      <c r="H493" s="28"/>
      <c r="I493" s="28"/>
      <c r="J493" s="28"/>
      <c r="K493" s="28"/>
      <c r="L493" s="28"/>
      <c r="M493" s="28"/>
      <c r="N493" s="28"/>
      <c r="O493" s="28"/>
      <c r="P493" s="28"/>
      <c r="Q493" s="28"/>
      <c r="R493" s="28"/>
      <c r="S493" s="28"/>
      <c r="T493" s="28"/>
      <c r="U493" s="28"/>
      <c r="V493" s="28"/>
      <c r="W493" s="28"/>
    </row>
    <row r="494" spans="2:23" x14ac:dyDescent="0.35">
      <c r="B494" s="28"/>
      <c r="C494" s="28"/>
      <c r="D494" s="28"/>
      <c r="E494" s="28"/>
      <c r="F494" s="28"/>
      <c r="G494" s="28"/>
      <c r="H494" s="28"/>
      <c r="I494" s="28"/>
      <c r="J494" s="28"/>
      <c r="K494" s="28"/>
      <c r="L494" s="28"/>
      <c r="M494" s="28"/>
      <c r="N494" s="28"/>
      <c r="O494" s="28"/>
      <c r="P494" s="28"/>
      <c r="Q494" s="28"/>
      <c r="R494" s="28"/>
      <c r="S494" s="28"/>
      <c r="T494" s="28"/>
      <c r="U494" s="28"/>
      <c r="V494" s="28"/>
      <c r="W494" s="28"/>
    </row>
    <row r="495" spans="2:23" x14ac:dyDescent="0.35">
      <c r="B495" s="28"/>
      <c r="C495" s="28"/>
      <c r="D495" s="28"/>
      <c r="E495" s="28"/>
      <c r="F495" s="28"/>
      <c r="G495" s="28"/>
      <c r="H495" s="28"/>
      <c r="I495" s="28"/>
      <c r="J495" s="28"/>
      <c r="K495" s="28"/>
      <c r="L495" s="28"/>
      <c r="M495" s="28"/>
      <c r="N495" s="28"/>
      <c r="O495" s="28"/>
      <c r="P495" s="28"/>
      <c r="Q495" s="28"/>
      <c r="R495" s="28"/>
      <c r="S495" s="28"/>
      <c r="T495" s="28"/>
      <c r="U495" s="28"/>
      <c r="V495" s="28"/>
      <c r="W495" s="28"/>
    </row>
    <row r="496" spans="2:23" x14ac:dyDescent="0.35">
      <c r="B496" s="28"/>
      <c r="C496" s="28"/>
      <c r="D496" s="28"/>
      <c r="E496" s="28"/>
      <c r="F496" s="28"/>
      <c r="G496" s="28"/>
      <c r="H496" s="28"/>
      <c r="I496" s="28"/>
      <c r="J496" s="28"/>
      <c r="K496" s="28"/>
      <c r="L496" s="28"/>
      <c r="M496" s="28"/>
      <c r="N496" s="28"/>
      <c r="O496" s="28"/>
      <c r="P496" s="28"/>
      <c r="Q496" s="28"/>
      <c r="R496" s="28"/>
      <c r="S496" s="28"/>
      <c r="T496" s="28"/>
      <c r="U496" s="28"/>
      <c r="V496" s="28"/>
      <c r="W496" s="28"/>
    </row>
    <row r="497" spans="2:23" x14ac:dyDescent="0.35">
      <c r="B497" s="28"/>
      <c r="C497" s="28"/>
      <c r="D497" s="28"/>
      <c r="E497" s="28"/>
      <c r="F497" s="28"/>
      <c r="G497" s="28"/>
      <c r="H497" s="28"/>
      <c r="I497" s="28"/>
      <c r="J497" s="28"/>
      <c r="K497" s="28"/>
      <c r="L497" s="28"/>
      <c r="M497" s="28"/>
      <c r="N497" s="28"/>
      <c r="O497" s="28"/>
      <c r="P497" s="28"/>
      <c r="Q497" s="28"/>
      <c r="R497" s="28"/>
      <c r="S497" s="28"/>
      <c r="T497" s="28"/>
      <c r="U497" s="28"/>
      <c r="V497" s="28"/>
      <c r="W497" s="28"/>
    </row>
    <row r="498" spans="2:23" x14ac:dyDescent="0.35">
      <c r="B498" s="28"/>
      <c r="C498" s="28"/>
      <c r="D498" s="28"/>
      <c r="E498" s="28"/>
      <c r="F498" s="28"/>
      <c r="G498" s="28"/>
      <c r="H498" s="28"/>
      <c r="I498" s="28"/>
      <c r="J498" s="28"/>
      <c r="K498" s="28"/>
      <c r="L498" s="28"/>
      <c r="M498" s="28"/>
      <c r="N498" s="28"/>
      <c r="O498" s="28"/>
      <c r="P498" s="28"/>
      <c r="Q498" s="28"/>
      <c r="R498" s="28"/>
      <c r="S498" s="28"/>
      <c r="T498" s="28"/>
      <c r="U498" s="28"/>
      <c r="V498" s="28"/>
      <c r="W498" s="28"/>
    </row>
    <row r="499" spans="2:23" x14ac:dyDescent="0.35">
      <c r="B499" s="28"/>
      <c r="C499" s="28"/>
      <c r="D499" s="28"/>
      <c r="E499" s="28"/>
      <c r="F499" s="28"/>
      <c r="G499" s="28"/>
      <c r="H499" s="28"/>
      <c r="I499" s="28"/>
      <c r="J499" s="28"/>
      <c r="K499" s="28"/>
      <c r="L499" s="28"/>
      <c r="M499" s="28"/>
      <c r="N499" s="28"/>
      <c r="O499" s="28"/>
      <c r="P499" s="28"/>
      <c r="Q499" s="28"/>
      <c r="R499" s="28"/>
      <c r="S499" s="28"/>
      <c r="T499" s="28"/>
      <c r="U499" s="28"/>
      <c r="V499" s="28"/>
      <c r="W499" s="28"/>
    </row>
    <row r="500" spans="2:23" x14ac:dyDescent="0.35">
      <c r="B500" s="28"/>
      <c r="C500" s="28"/>
      <c r="D500" s="28"/>
      <c r="E500" s="28"/>
      <c r="F500" s="28"/>
      <c r="G500" s="28"/>
      <c r="H500" s="28"/>
      <c r="I500" s="28"/>
      <c r="J500" s="28"/>
      <c r="K500" s="28"/>
      <c r="L500" s="28"/>
      <c r="M500" s="28"/>
      <c r="N500" s="28"/>
      <c r="O500" s="28"/>
      <c r="P500" s="28"/>
      <c r="Q500" s="28"/>
      <c r="R500" s="28"/>
      <c r="S500" s="28"/>
      <c r="T500" s="28"/>
      <c r="U500" s="28"/>
      <c r="V500" s="28"/>
      <c r="W500" s="28"/>
    </row>
    <row r="501" spans="2:23" x14ac:dyDescent="0.35">
      <c r="B501" s="28"/>
      <c r="C501" s="28"/>
      <c r="D501" s="28"/>
      <c r="E501" s="28"/>
      <c r="F501" s="28"/>
      <c r="G501" s="28"/>
      <c r="H501" s="28"/>
      <c r="I501" s="28"/>
      <c r="J501" s="28"/>
      <c r="K501" s="28"/>
      <c r="L501" s="28"/>
      <c r="M501" s="28"/>
      <c r="N501" s="28"/>
      <c r="O501" s="28"/>
      <c r="P501" s="28"/>
      <c r="Q501" s="28"/>
      <c r="R501" s="28"/>
      <c r="S501" s="28"/>
      <c r="T501" s="28"/>
      <c r="U501" s="28"/>
      <c r="V501" s="28"/>
      <c r="W501" s="28"/>
    </row>
    <row r="502" spans="2:23" x14ac:dyDescent="0.35">
      <c r="B502" s="28"/>
      <c r="C502" s="28"/>
      <c r="D502" s="28"/>
      <c r="E502" s="28"/>
      <c r="F502" s="28"/>
      <c r="G502" s="28"/>
      <c r="H502" s="28"/>
      <c r="I502" s="28"/>
      <c r="J502" s="28"/>
      <c r="K502" s="28"/>
      <c r="L502" s="28"/>
      <c r="M502" s="28"/>
      <c r="N502" s="28"/>
      <c r="O502" s="28"/>
      <c r="P502" s="28"/>
      <c r="Q502" s="28"/>
      <c r="R502" s="28"/>
      <c r="S502" s="28"/>
      <c r="T502" s="28"/>
      <c r="U502" s="28"/>
      <c r="V502" s="28"/>
      <c r="W502" s="28"/>
    </row>
    <row r="503" spans="2:23" x14ac:dyDescent="0.35">
      <c r="B503" s="28"/>
      <c r="C503" s="28"/>
      <c r="D503" s="28"/>
      <c r="E503" s="28"/>
      <c r="F503" s="28"/>
      <c r="G503" s="28"/>
      <c r="H503" s="28"/>
      <c r="I503" s="28"/>
      <c r="J503" s="28"/>
      <c r="K503" s="28"/>
      <c r="L503" s="28"/>
      <c r="M503" s="28"/>
      <c r="N503" s="28"/>
      <c r="O503" s="28"/>
      <c r="P503" s="28"/>
      <c r="Q503" s="28"/>
      <c r="R503" s="28"/>
      <c r="S503" s="28"/>
      <c r="T503" s="28"/>
      <c r="U503" s="28"/>
      <c r="V503" s="28"/>
      <c r="W503" s="28"/>
    </row>
    <row r="504" spans="2:23" x14ac:dyDescent="0.35">
      <c r="B504" s="28"/>
      <c r="C504" s="28"/>
      <c r="D504" s="28"/>
      <c r="E504" s="28"/>
      <c r="F504" s="28"/>
      <c r="G504" s="28"/>
      <c r="H504" s="28"/>
      <c r="I504" s="28"/>
      <c r="J504" s="28"/>
      <c r="K504" s="28"/>
      <c r="L504" s="28"/>
      <c r="M504" s="28"/>
      <c r="N504" s="28"/>
      <c r="O504" s="28"/>
      <c r="P504" s="28"/>
      <c r="Q504" s="28"/>
      <c r="R504" s="28"/>
      <c r="S504" s="28"/>
      <c r="T504" s="28"/>
      <c r="U504" s="28"/>
      <c r="V504" s="28"/>
      <c r="W504" s="28"/>
    </row>
    <row r="505" spans="2:23" x14ac:dyDescent="0.35">
      <c r="B505" s="28"/>
      <c r="C505" s="28"/>
      <c r="D505" s="28"/>
      <c r="E505" s="28"/>
      <c r="F505" s="28"/>
      <c r="G505" s="28"/>
      <c r="H505" s="28"/>
      <c r="I505" s="28"/>
      <c r="J505" s="28"/>
      <c r="K505" s="28"/>
      <c r="L505" s="28"/>
      <c r="M505" s="28"/>
      <c r="N505" s="28"/>
      <c r="O505" s="28"/>
      <c r="P505" s="28"/>
      <c r="Q505" s="28"/>
      <c r="R505" s="28"/>
      <c r="S505" s="28"/>
      <c r="T505" s="28"/>
      <c r="U505" s="28"/>
      <c r="V505" s="28"/>
      <c r="W505" s="28"/>
    </row>
    <row r="506" spans="2:23" x14ac:dyDescent="0.35">
      <c r="B506" s="28"/>
      <c r="C506" s="28"/>
      <c r="D506" s="28"/>
      <c r="E506" s="28"/>
      <c r="F506" s="28"/>
      <c r="G506" s="28"/>
      <c r="H506" s="28"/>
      <c r="I506" s="28"/>
      <c r="J506" s="28"/>
      <c r="K506" s="28"/>
      <c r="L506" s="28"/>
      <c r="M506" s="28"/>
      <c r="N506" s="28"/>
      <c r="O506" s="28"/>
      <c r="P506" s="28"/>
      <c r="Q506" s="28"/>
      <c r="R506" s="28"/>
      <c r="S506" s="28"/>
      <c r="T506" s="28"/>
      <c r="U506" s="28"/>
      <c r="V506" s="28"/>
      <c r="W506" s="28"/>
    </row>
    <row r="507" spans="2:23" x14ac:dyDescent="0.35">
      <c r="B507" s="28"/>
      <c r="C507" s="28"/>
      <c r="D507" s="28"/>
      <c r="E507" s="28"/>
      <c r="F507" s="28"/>
      <c r="G507" s="28"/>
      <c r="H507" s="28"/>
      <c r="I507" s="28"/>
      <c r="J507" s="28"/>
      <c r="K507" s="28"/>
      <c r="L507" s="28"/>
      <c r="M507" s="28"/>
      <c r="N507" s="28"/>
      <c r="O507" s="28"/>
      <c r="P507" s="28"/>
      <c r="Q507" s="28"/>
      <c r="R507" s="28"/>
      <c r="S507" s="28"/>
      <c r="T507" s="28"/>
      <c r="U507" s="28"/>
      <c r="V507" s="28"/>
      <c r="W507" s="28"/>
    </row>
    <row r="508" spans="2:23" x14ac:dyDescent="0.35">
      <c r="B508" s="28"/>
      <c r="C508" s="28"/>
      <c r="D508" s="28"/>
      <c r="E508" s="28"/>
      <c r="F508" s="28"/>
      <c r="G508" s="28"/>
      <c r="H508" s="28"/>
      <c r="I508" s="28"/>
      <c r="J508" s="28"/>
      <c r="K508" s="28"/>
      <c r="L508" s="28"/>
      <c r="M508" s="28"/>
      <c r="N508" s="28"/>
      <c r="O508" s="28"/>
      <c r="P508" s="28"/>
      <c r="Q508" s="28"/>
      <c r="R508" s="28"/>
      <c r="S508" s="28"/>
      <c r="T508" s="28"/>
      <c r="U508" s="28"/>
      <c r="V508" s="28"/>
      <c r="W508" s="28"/>
    </row>
    <row r="509" spans="2:23" x14ac:dyDescent="0.35">
      <c r="B509" s="28"/>
      <c r="C509" s="28"/>
      <c r="D509" s="28"/>
      <c r="E509" s="28"/>
      <c r="F509" s="28"/>
      <c r="G509" s="28"/>
      <c r="H509" s="28"/>
      <c r="I509" s="28"/>
      <c r="J509" s="28"/>
      <c r="K509" s="28"/>
      <c r="L509" s="28"/>
      <c r="M509" s="28"/>
      <c r="N509" s="28"/>
      <c r="O509" s="28"/>
      <c r="P509" s="28"/>
      <c r="Q509" s="28"/>
      <c r="R509" s="28"/>
      <c r="S509" s="28"/>
      <c r="T509" s="28"/>
      <c r="U509" s="28"/>
      <c r="V509" s="28"/>
      <c r="W509" s="28"/>
    </row>
    <row r="510" spans="2:23" x14ac:dyDescent="0.35">
      <c r="B510" s="28"/>
      <c r="C510" s="28"/>
      <c r="D510" s="28"/>
      <c r="E510" s="28"/>
      <c r="F510" s="28"/>
      <c r="G510" s="28"/>
      <c r="H510" s="28"/>
      <c r="I510" s="28"/>
      <c r="J510" s="28"/>
      <c r="K510" s="28"/>
      <c r="L510" s="28"/>
      <c r="M510" s="28"/>
      <c r="N510" s="28"/>
      <c r="O510" s="28"/>
      <c r="P510" s="28"/>
      <c r="Q510" s="28"/>
      <c r="R510" s="28"/>
      <c r="S510" s="28"/>
      <c r="T510" s="28"/>
      <c r="U510" s="28"/>
      <c r="V510" s="28"/>
      <c r="W510" s="28"/>
    </row>
    <row r="511" spans="2:23" x14ac:dyDescent="0.35">
      <c r="B511" s="28"/>
      <c r="C511" s="28"/>
      <c r="D511" s="28"/>
      <c r="E511" s="28"/>
      <c r="F511" s="28"/>
      <c r="G511" s="28"/>
      <c r="H511" s="28"/>
      <c r="I511" s="28"/>
      <c r="J511" s="28"/>
      <c r="K511" s="28"/>
      <c r="L511" s="28"/>
      <c r="M511" s="28"/>
      <c r="N511" s="28"/>
      <c r="O511" s="28"/>
      <c r="P511" s="28"/>
      <c r="Q511" s="28"/>
      <c r="R511" s="28"/>
      <c r="S511" s="28"/>
      <c r="T511" s="28"/>
      <c r="U511" s="28"/>
      <c r="V511" s="28"/>
      <c r="W511" s="28"/>
    </row>
    <row r="512" spans="2:23" x14ac:dyDescent="0.35">
      <c r="B512" s="28"/>
      <c r="C512" s="28"/>
      <c r="D512" s="28"/>
      <c r="E512" s="28"/>
      <c r="F512" s="28"/>
      <c r="G512" s="28"/>
      <c r="H512" s="28"/>
      <c r="I512" s="28"/>
      <c r="J512" s="28"/>
      <c r="K512" s="28"/>
      <c r="L512" s="28"/>
      <c r="M512" s="28"/>
      <c r="N512" s="28"/>
      <c r="O512" s="28"/>
      <c r="P512" s="28"/>
      <c r="Q512" s="28"/>
      <c r="R512" s="28"/>
      <c r="S512" s="28"/>
      <c r="T512" s="28"/>
      <c r="U512" s="28"/>
      <c r="V512" s="28"/>
      <c r="W512" s="28"/>
    </row>
    <row r="513" spans="2:23" x14ac:dyDescent="0.35">
      <c r="B513" s="28"/>
      <c r="C513" s="28"/>
      <c r="D513" s="28"/>
      <c r="E513" s="28"/>
      <c r="F513" s="28"/>
      <c r="G513" s="28"/>
      <c r="H513" s="28"/>
      <c r="I513" s="28"/>
      <c r="J513" s="28"/>
      <c r="K513" s="28"/>
      <c r="L513" s="28"/>
      <c r="M513" s="28"/>
      <c r="N513" s="28"/>
      <c r="O513" s="28"/>
      <c r="P513" s="28"/>
      <c r="Q513" s="28"/>
      <c r="R513" s="28"/>
      <c r="S513" s="28"/>
      <c r="T513" s="28"/>
      <c r="U513" s="28"/>
      <c r="V513" s="28"/>
      <c r="W513" s="28"/>
    </row>
    <row r="514" spans="2:23" x14ac:dyDescent="0.35">
      <c r="B514" s="28"/>
      <c r="C514" s="28"/>
      <c r="D514" s="28"/>
      <c r="E514" s="28"/>
      <c r="F514" s="28"/>
      <c r="G514" s="28"/>
      <c r="H514" s="28"/>
      <c r="I514" s="28"/>
      <c r="J514" s="28"/>
      <c r="K514" s="28"/>
      <c r="L514" s="28"/>
      <c r="M514" s="28"/>
      <c r="N514" s="28"/>
      <c r="O514" s="28"/>
      <c r="P514" s="28"/>
      <c r="Q514" s="28"/>
      <c r="R514" s="28"/>
      <c r="S514" s="28"/>
      <c r="T514" s="28"/>
      <c r="U514" s="28"/>
      <c r="V514" s="28"/>
      <c r="W514" s="28"/>
    </row>
    <row r="515" spans="2:23" x14ac:dyDescent="0.35">
      <c r="B515" s="28"/>
      <c r="C515" s="28"/>
      <c r="D515" s="28"/>
      <c r="E515" s="28"/>
      <c r="F515" s="28"/>
      <c r="G515" s="28"/>
      <c r="H515" s="28"/>
      <c r="I515" s="28"/>
      <c r="J515" s="28"/>
      <c r="K515" s="28"/>
      <c r="L515" s="28"/>
      <c r="M515" s="28"/>
      <c r="N515" s="28"/>
      <c r="O515" s="28"/>
      <c r="P515" s="28"/>
      <c r="Q515" s="28"/>
      <c r="R515" s="28"/>
      <c r="S515" s="28"/>
      <c r="T515" s="28"/>
      <c r="U515" s="28"/>
      <c r="V515" s="28"/>
      <c r="W515" s="28"/>
    </row>
    <row r="516" spans="2:23" x14ac:dyDescent="0.35">
      <c r="B516" s="28"/>
      <c r="C516" s="28"/>
      <c r="D516" s="28"/>
      <c r="E516" s="28"/>
      <c r="F516" s="28"/>
      <c r="G516" s="28"/>
      <c r="H516" s="28"/>
      <c r="I516" s="28"/>
      <c r="J516" s="28"/>
      <c r="K516" s="28"/>
      <c r="L516" s="28"/>
      <c r="M516" s="28"/>
      <c r="N516" s="28"/>
      <c r="O516" s="28"/>
      <c r="P516" s="28"/>
      <c r="Q516" s="28"/>
      <c r="R516" s="28"/>
      <c r="S516" s="28"/>
      <c r="T516" s="28"/>
      <c r="U516" s="28"/>
      <c r="V516" s="28"/>
      <c r="W516" s="28"/>
    </row>
    <row r="517" spans="2:23" x14ac:dyDescent="0.35">
      <c r="B517" s="28"/>
      <c r="C517" s="28"/>
      <c r="D517" s="28"/>
      <c r="E517" s="28"/>
      <c r="F517" s="28"/>
      <c r="G517" s="28"/>
      <c r="H517" s="28"/>
      <c r="I517" s="28"/>
      <c r="J517" s="28"/>
      <c r="K517" s="28"/>
      <c r="L517" s="28"/>
      <c r="M517" s="28"/>
      <c r="N517" s="28"/>
      <c r="O517" s="28"/>
      <c r="P517" s="28"/>
      <c r="Q517" s="28"/>
      <c r="R517" s="28"/>
      <c r="S517" s="28"/>
      <c r="T517" s="28"/>
      <c r="U517" s="28"/>
      <c r="V517" s="28"/>
      <c r="W517" s="28"/>
    </row>
    <row r="518" spans="2:23" x14ac:dyDescent="0.35">
      <c r="B518" s="28"/>
      <c r="C518" s="28"/>
      <c r="D518" s="28"/>
      <c r="E518" s="28"/>
      <c r="F518" s="28"/>
      <c r="G518" s="28"/>
      <c r="H518" s="28"/>
      <c r="I518" s="28"/>
      <c r="J518" s="28"/>
      <c r="K518" s="28"/>
      <c r="L518" s="28"/>
      <c r="M518" s="28"/>
      <c r="N518" s="28"/>
      <c r="O518" s="28"/>
      <c r="P518" s="28"/>
      <c r="Q518" s="28"/>
      <c r="R518" s="28"/>
      <c r="S518" s="28"/>
      <c r="T518" s="28"/>
      <c r="U518" s="28"/>
      <c r="V518" s="28"/>
      <c r="W518" s="28"/>
    </row>
    <row r="519" spans="2:23" x14ac:dyDescent="0.35">
      <c r="B519" s="28"/>
      <c r="C519" s="28"/>
      <c r="D519" s="28"/>
      <c r="E519" s="28"/>
      <c r="F519" s="28"/>
      <c r="G519" s="28"/>
      <c r="H519" s="28"/>
      <c r="I519" s="28"/>
      <c r="J519" s="28"/>
      <c r="K519" s="28"/>
      <c r="L519" s="28"/>
      <c r="M519" s="28"/>
      <c r="N519" s="28"/>
      <c r="O519" s="28"/>
      <c r="P519" s="28"/>
      <c r="Q519" s="28"/>
      <c r="R519" s="28"/>
      <c r="S519" s="28"/>
      <c r="T519" s="28"/>
      <c r="U519" s="28"/>
      <c r="V519" s="28"/>
      <c r="W519" s="28"/>
    </row>
    <row r="520" spans="2:23" x14ac:dyDescent="0.35">
      <c r="B520" s="28"/>
      <c r="C520" s="28"/>
      <c r="D520" s="28"/>
      <c r="E520" s="28"/>
      <c r="F520" s="28"/>
      <c r="G520" s="28"/>
      <c r="H520" s="28"/>
      <c r="I520" s="28"/>
      <c r="J520" s="28"/>
      <c r="K520" s="28"/>
      <c r="L520" s="28"/>
      <c r="M520" s="28"/>
      <c r="N520" s="28"/>
      <c r="O520" s="28"/>
      <c r="P520" s="28"/>
      <c r="Q520" s="28"/>
      <c r="R520" s="28"/>
      <c r="S520" s="28"/>
      <c r="T520" s="28"/>
      <c r="U520" s="28"/>
      <c r="V520" s="28"/>
      <c r="W520" s="28"/>
    </row>
    <row r="521" spans="2:23" x14ac:dyDescent="0.35">
      <c r="B521" s="28"/>
      <c r="C521" s="28"/>
      <c r="D521" s="28"/>
      <c r="E521" s="28"/>
      <c r="F521" s="28"/>
      <c r="G521" s="28"/>
      <c r="H521" s="28"/>
      <c r="I521" s="28"/>
      <c r="J521" s="28"/>
      <c r="K521" s="28"/>
      <c r="L521" s="28"/>
      <c r="M521" s="28"/>
      <c r="N521" s="28"/>
      <c r="O521" s="28"/>
      <c r="P521" s="28"/>
      <c r="Q521" s="28"/>
      <c r="R521" s="28"/>
      <c r="S521" s="28"/>
      <c r="T521" s="28"/>
      <c r="U521" s="28"/>
      <c r="V521" s="28"/>
      <c r="W521" s="28"/>
    </row>
    <row r="522" spans="2:23" x14ac:dyDescent="0.35">
      <c r="B522" s="28"/>
      <c r="C522" s="28"/>
      <c r="D522" s="28"/>
      <c r="E522" s="28"/>
      <c r="F522" s="28"/>
      <c r="G522" s="28"/>
      <c r="H522" s="28"/>
      <c r="I522" s="28"/>
      <c r="J522" s="28"/>
      <c r="K522" s="28"/>
      <c r="L522" s="28"/>
      <c r="M522" s="28"/>
      <c r="N522" s="28"/>
      <c r="O522" s="28"/>
      <c r="P522" s="28"/>
      <c r="Q522" s="28"/>
      <c r="R522" s="28"/>
      <c r="S522" s="28"/>
      <c r="T522" s="28"/>
      <c r="U522" s="28"/>
      <c r="V522" s="28"/>
      <c r="W522" s="28"/>
    </row>
    <row r="523" spans="2:23" x14ac:dyDescent="0.35">
      <c r="B523" s="28"/>
      <c r="C523" s="28"/>
      <c r="D523" s="28"/>
      <c r="E523" s="28"/>
      <c r="F523" s="28"/>
      <c r="G523" s="28"/>
      <c r="H523" s="28"/>
      <c r="I523" s="28"/>
      <c r="J523" s="28"/>
      <c r="K523" s="28"/>
      <c r="L523" s="28"/>
      <c r="M523" s="28"/>
      <c r="N523" s="28"/>
      <c r="O523" s="28"/>
      <c r="P523" s="28"/>
      <c r="Q523" s="28"/>
      <c r="R523" s="28"/>
      <c r="S523" s="28"/>
      <c r="T523" s="28"/>
      <c r="U523" s="28"/>
      <c r="V523" s="28"/>
      <c r="W523" s="28"/>
    </row>
    <row r="524" spans="2:23" x14ac:dyDescent="0.35">
      <c r="B524" s="28"/>
      <c r="C524" s="28"/>
      <c r="D524" s="28"/>
      <c r="E524" s="28"/>
      <c r="F524" s="28"/>
      <c r="G524" s="28"/>
      <c r="H524" s="28"/>
      <c r="I524" s="28"/>
      <c r="J524" s="28"/>
      <c r="K524" s="28"/>
      <c r="L524" s="28"/>
      <c r="M524" s="28"/>
      <c r="N524" s="28"/>
      <c r="O524" s="28"/>
      <c r="P524" s="28"/>
      <c r="Q524" s="28"/>
      <c r="R524" s="28"/>
      <c r="S524" s="28"/>
      <c r="T524" s="28"/>
      <c r="U524" s="28"/>
      <c r="V524" s="28"/>
      <c r="W524" s="28"/>
    </row>
    <row r="525" spans="2:23" x14ac:dyDescent="0.35">
      <c r="B525" s="28"/>
      <c r="C525" s="28"/>
      <c r="D525" s="28"/>
      <c r="E525" s="28"/>
      <c r="F525" s="28"/>
      <c r="G525" s="28"/>
      <c r="H525" s="28"/>
      <c r="I525" s="28"/>
      <c r="J525" s="28"/>
      <c r="K525" s="28"/>
      <c r="L525" s="28"/>
      <c r="M525" s="28"/>
      <c r="N525" s="28"/>
      <c r="O525" s="28"/>
      <c r="P525" s="28"/>
      <c r="Q525" s="28"/>
      <c r="R525" s="28"/>
      <c r="S525" s="28"/>
      <c r="T525" s="28"/>
      <c r="U525" s="28"/>
      <c r="V525" s="28"/>
      <c r="W525" s="28"/>
    </row>
    <row r="526" spans="2:23" x14ac:dyDescent="0.35">
      <c r="B526" s="28"/>
      <c r="C526" s="28"/>
      <c r="D526" s="28"/>
      <c r="E526" s="28"/>
      <c r="F526" s="28"/>
      <c r="G526" s="28"/>
      <c r="H526" s="28"/>
      <c r="I526" s="28"/>
      <c r="J526" s="28"/>
      <c r="K526" s="28"/>
      <c r="L526" s="28"/>
      <c r="M526" s="28"/>
      <c r="N526" s="28"/>
      <c r="O526" s="28"/>
      <c r="P526" s="28"/>
      <c r="Q526" s="28"/>
      <c r="R526" s="28"/>
      <c r="S526" s="28"/>
      <c r="T526" s="28"/>
      <c r="U526" s="28"/>
      <c r="V526" s="28"/>
      <c r="W526" s="28"/>
    </row>
    <row r="527" spans="2:23" x14ac:dyDescent="0.35">
      <c r="B527" s="28"/>
      <c r="C527" s="28"/>
      <c r="D527" s="28"/>
      <c r="E527" s="28"/>
      <c r="F527" s="28"/>
      <c r="G527" s="28"/>
      <c r="H527" s="28"/>
      <c r="I527" s="28"/>
      <c r="J527" s="28"/>
      <c r="K527" s="28"/>
      <c r="L527" s="28"/>
      <c r="M527" s="28"/>
      <c r="N527" s="28"/>
      <c r="O527" s="28"/>
      <c r="P527" s="28"/>
      <c r="Q527" s="28"/>
      <c r="R527" s="28"/>
      <c r="S527" s="28"/>
      <c r="T527" s="28"/>
      <c r="U527" s="28"/>
      <c r="V527" s="28"/>
      <c r="W527" s="28"/>
    </row>
    <row r="528" spans="2:23" x14ac:dyDescent="0.35">
      <c r="B528" s="28"/>
      <c r="C528" s="28"/>
      <c r="D528" s="28"/>
      <c r="E528" s="28"/>
      <c r="F528" s="28"/>
      <c r="G528" s="28"/>
      <c r="H528" s="28"/>
      <c r="I528" s="28"/>
      <c r="J528" s="28"/>
      <c r="K528" s="28"/>
      <c r="L528" s="28"/>
      <c r="M528" s="28"/>
      <c r="N528" s="28"/>
      <c r="O528" s="28"/>
      <c r="P528" s="28"/>
      <c r="Q528" s="28"/>
      <c r="R528" s="28"/>
      <c r="S528" s="28"/>
      <c r="T528" s="28"/>
      <c r="U528" s="28"/>
      <c r="V528" s="28"/>
      <c r="W528" s="28"/>
    </row>
    <row r="529" spans="2:23" x14ac:dyDescent="0.35">
      <c r="B529" s="28"/>
      <c r="C529" s="28"/>
      <c r="D529" s="28"/>
      <c r="E529" s="28"/>
      <c r="F529" s="28"/>
      <c r="G529" s="28"/>
      <c r="H529" s="28"/>
      <c r="I529" s="28"/>
      <c r="J529" s="28"/>
      <c r="K529" s="28"/>
      <c r="L529" s="28"/>
      <c r="M529" s="28"/>
      <c r="N529" s="28"/>
      <c r="O529" s="28"/>
      <c r="P529" s="28"/>
      <c r="Q529" s="28"/>
      <c r="R529" s="28"/>
      <c r="S529" s="28"/>
      <c r="T529" s="28"/>
      <c r="U529" s="28"/>
      <c r="V529" s="28"/>
      <c r="W529" s="28"/>
    </row>
    <row r="530" spans="2:23" x14ac:dyDescent="0.35">
      <c r="B530" s="28"/>
      <c r="C530" s="28"/>
      <c r="D530" s="28"/>
      <c r="E530" s="28"/>
      <c r="F530" s="28"/>
      <c r="G530" s="28"/>
      <c r="H530" s="28"/>
      <c r="I530" s="28"/>
      <c r="J530" s="28"/>
      <c r="K530" s="28"/>
      <c r="L530" s="28"/>
      <c r="M530" s="28"/>
      <c r="N530" s="28"/>
      <c r="O530" s="28"/>
      <c r="P530" s="28"/>
      <c r="Q530" s="28"/>
      <c r="R530" s="28"/>
      <c r="S530" s="28"/>
      <c r="T530" s="28"/>
      <c r="U530" s="28"/>
      <c r="V530" s="28"/>
      <c r="W530" s="28"/>
    </row>
    <row r="531" spans="2:23" x14ac:dyDescent="0.35">
      <c r="B531" s="28"/>
      <c r="C531" s="28"/>
      <c r="D531" s="28"/>
      <c r="E531" s="28"/>
      <c r="F531" s="28"/>
      <c r="G531" s="28"/>
      <c r="H531" s="28"/>
      <c r="I531" s="28"/>
      <c r="J531" s="28"/>
      <c r="K531" s="28"/>
      <c r="L531" s="28"/>
      <c r="M531" s="28"/>
      <c r="N531" s="28"/>
      <c r="O531" s="28"/>
      <c r="P531" s="28"/>
      <c r="Q531" s="28"/>
      <c r="R531" s="28"/>
      <c r="S531" s="28"/>
      <c r="T531" s="28"/>
      <c r="U531" s="28"/>
      <c r="V531" s="28"/>
      <c r="W531" s="28"/>
    </row>
    <row r="532" spans="2:23" x14ac:dyDescent="0.35">
      <c r="B532" s="28"/>
      <c r="C532" s="28"/>
      <c r="D532" s="28"/>
      <c r="E532" s="28"/>
      <c r="F532" s="28"/>
      <c r="G532" s="28"/>
      <c r="H532" s="28"/>
      <c r="I532" s="28"/>
      <c r="J532" s="28"/>
      <c r="K532" s="28"/>
      <c r="L532" s="28"/>
      <c r="M532" s="28"/>
      <c r="N532" s="28"/>
      <c r="O532" s="28"/>
      <c r="P532" s="28"/>
      <c r="Q532" s="28"/>
      <c r="R532" s="28"/>
      <c r="S532" s="28"/>
      <c r="T532" s="28"/>
      <c r="U532" s="28"/>
      <c r="V532" s="28"/>
      <c r="W532" s="28"/>
    </row>
    <row r="533" spans="2:23" x14ac:dyDescent="0.35">
      <c r="B533" s="28"/>
      <c r="C533" s="28"/>
      <c r="D533" s="28"/>
      <c r="E533" s="28"/>
      <c r="F533" s="28"/>
      <c r="G533" s="28"/>
      <c r="H533" s="28"/>
      <c r="I533" s="28"/>
      <c r="J533" s="28"/>
      <c r="K533" s="28"/>
      <c r="L533" s="28"/>
      <c r="M533" s="28"/>
      <c r="N533" s="28"/>
      <c r="O533" s="28"/>
      <c r="P533" s="28"/>
      <c r="Q533" s="28"/>
      <c r="R533" s="28"/>
      <c r="S533" s="28"/>
      <c r="T533" s="28"/>
      <c r="U533" s="28"/>
      <c r="V533" s="28"/>
      <c r="W533" s="28"/>
    </row>
    <row r="534" spans="2:23" x14ac:dyDescent="0.35">
      <c r="B534" s="28"/>
      <c r="C534" s="28"/>
      <c r="D534" s="28"/>
      <c r="E534" s="28"/>
      <c r="F534" s="28"/>
      <c r="G534" s="28"/>
      <c r="H534" s="28"/>
      <c r="I534" s="28"/>
      <c r="J534" s="28"/>
      <c r="K534" s="28"/>
      <c r="L534" s="28"/>
      <c r="M534" s="28"/>
      <c r="N534" s="28"/>
      <c r="O534" s="28"/>
      <c r="P534" s="28"/>
      <c r="Q534" s="28"/>
      <c r="R534" s="28"/>
      <c r="S534" s="28"/>
      <c r="T534" s="28"/>
      <c r="U534" s="28"/>
      <c r="V534" s="28"/>
      <c r="W534" s="28"/>
    </row>
    <row r="535" spans="2:23" x14ac:dyDescent="0.35">
      <c r="B535" s="28"/>
      <c r="C535" s="28"/>
      <c r="D535" s="28"/>
      <c r="E535" s="28"/>
      <c r="F535" s="28"/>
      <c r="G535" s="28"/>
      <c r="H535" s="28"/>
      <c r="I535" s="28"/>
      <c r="J535" s="28"/>
      <c r="K535" s="28"/>
      <c r="L535" s="28"/>
      <c r="M535" s="28"/>
      <c r="N535" s="28"/>
      <c r="O535" s="28"/>
      <c r="P535" s="28"/>
      <c r="Q535" s="28"/>
      <c r="R535" s="28"/>
      <c r="S535" s="28"/>
      <c r="T535" s="28"/>
      <c r="U535" s="28"/>
      <c r="V535" s="28"/>
      <c r="W535" s="28"/>
    </row>
    <row r="536" spans="2:23" x14ac:dyDescent="0.35">
      <c r="B536" s="28"/>
      <c r="C536" s="28"/>
      <c r="D536" s="28"/>
      <c r="E536" s="28"/>
      <c r="F536" s="28"/>
      <c r="G536" s="28"/>
      <c r="H536" s="28"/>
      <c r="I536" s="28"/>
      <c r="J536" s="28"/>
      <c r="K536" s="28"/>
      <c r="L536" s="28"/>
      <c r="M536" s="28"/>
      <c r="N536" s="28"/>
      <c r="O536" s="28"/>
      <c r="P536" s="28"/>
      <c r="Q536" s="28"/>
      <c r="R536" s="28"/>
      <c r="S536" s="28"/>
      <c r="T536" s="28"/>
      <c r="U536" s="28"/>
      <c r="V536" s="28"/>
      <c r="W536" s="28"/>
    </row>
    <row r="537" spans="2:23" x14ac:dyDescent="0.35">
      <c r="B537" s="28"/>
      <c r="C537" s="28"/>
      <c r="D537" s="28"/>
      <c r="E537" s="28"/>
      <c r="F537" s="28"/>
      <c r="G537" s="28"/>
      <c r="H537" s="28"/>
      <c r="I537" s="28"/>
      <c r="J537" s="28"/>
      <c r="K537" s="28"/>
      <c r="L537" s="28"/>
      <c r="M537" s="28"/>
      <c r="N537" s="28"/>
      <c r="O537" s="28"/>
      <c r="P537" s="28"/>
      <c r="Q537" s="28"/>
      <c r="R537" s="28"/>
      <c r="S537" s="28"/>
      <c r="T537" s="28"/>
      <c r="U537" s="28"/>
      <c r="V537" s="28"/>
      <c r="W537" s="28"/>
    </row>
    <row r="538" spans="2:23" x14ac:dyDescent="0.35">
      <c r="B538" s="28"/>
      <c r="C538" s="28"/>
      <c r="D538" s="28"/>
      <c r="E538" s="28"/>
      <c r="F538" s="28"/>
      <c r="G538" s="28"/>
      <c r="H538" s="28"/>
      <c r="I538" s="28"/>
      <c r="J538" s="28"/>
      <c r="K538" s="28"/>
      <c r="L538" s="28"/>
      <c r="M538" s="28"/>
      <c r="N538" s="28"/>
      <c r="O538" s="28"/>
      <c r="P538" s="28"/>
      <c r="Q538" s="28"/>
      <c r="R538" s="28"/>
      <c r="S538" s="28"/>
      <c r="T538" s="28"/>
      <c r="U538" s="28"/>
      <c r="V538" s="28"/>
      <c r="W538" s="28"/>
    </row>
    <row r="539" spans="2:23" x14ac:dyDescent="0.35">
      <c r="B539" s="28"/>
      <c r="C539" s="28"/>
      <c r="D539" s="28"/>
      <c r="E539" s="28"/>
      <c r="F539" s="28"/>
      <c r="G539" s="28"/>
      <c r="H539" s="28"/>
      <c r="I539" s="28"/>
      <c r="J539" s="28"/>
      <c r="K539" s="28"/>
      <c r="L539" s="28"/>
      <c r="M539" s="28"/>
      <c r="N539" s="28"/>
      <c r="O539" s="28"/>
      <c r="P539" s="28"/>
      <c r="Q539" s="28"/>
      <c r="R539" s="28"/>
      <c r="S539" s="28"/>
      <c r="T539" s="28"/>
      <c r="U539" s="28"/>
      <c r="V539" s="28"/>
      <c r="W539" s="28"/>
    </row>
    <row r="540" spans="2:23" x14ac:dyDescent="0.35">
      <c r="B540" s="28"/>
      <c r="C540" s="28"/>
      <c r="D540" s="28"/>
      <c r="E540" s="28"/>
      <c r="F540" s="28"/>
      <c r="G540" s="28"/>
      <c r="H540" s="28"/>
      <c r="I540" s="28"/>
      <c r="J540" s="28"/>
      <c r="K540" s="28"/>
      <c r="L540" s="28"/>
      <c r="M540" s="28"/>
      <c r="N540" s="28"/>
      <c r="O540" s="28"/>
      <c r="P540" s="28"/>
      <c r="Q540" s="28"/>
      <c r="R540" s="28"/>
      <c r="S540" s="28"/>
      <c r="T540" s="28"/>
      <c r="U540" s="28"/>
      <c r="V540" s="28"/>
      <c r="W540" s="28"/>
    </row>
    <row r="541" spans="2:23" x14ac:dyDescent="0.35">
      <c r="B541" s="28"/>
      <c r="C541" s="28"/>
      <c r="D541" s="28"/>
      <c r="E541" s="28"/>
      <c r="F541" s="28"/>
      <c r="G541" s="28"/>
      <c r="H541" s="28"/>
      <c r="I541" s="28"/>
      <c r="J541" s="28"/>
      <c r="K541" s="28"/>
      <c r="L541" s="28"/>
      <c r="M541" s="28"/>
      <c r="N541" s="28"/>
      <c r="O541" s="28"/>
      <c r="P541" s="28"/>
      <c r="Q541" s="28"/>
      <c r="R541" s="28"/>
      <c r="S541" s="28"/>
      <c r="T541" s="28"/>
      <c r="U541" s="28"/>
      <c r="V541" s="28"/>
      <c r="W541" s="28"/>
    </row>
    <row r="542" spans="2:23" x14ac:dyDescent="0.35">
      <c r="B542" s="28"/>
      <c r="C542" s="28"/>
      <c r="D542" s="28"/>
      <c r="E542" s="28"/>
      <c r="F542" s="28"/>
      <c r="G542" s="28"/>
      <c r="H542" s="28"/>
      <c r="I542" s="28"/>
      <c r="J542" s="28"/>
      <c r="K542" s="28"/>
      <c r="L542" s="28"/>
      <c r="M542" s="28"/>
      <c r="N542" s="28"/>
      <c r="O542" s="28"/>
      <c r="P542" s="28"/>
      <c r="Q542" s="28"/>
      <c r="R542" s="28"/>
      <c r="S542" s="28"/>
      <c r="T542" s="28"/>
      <c r="U542" s="28"/>
      <c r="V542" s="28"/>
      <c r="W542" s="28"/>
    </row>
    <row r="543" spans="2:23" x14ac:dyDescent="0.35">
      <c r="B543" s="28"/>
      <c r="C543" s="28"/>
      <c r="D543" s="28"/>
      <c r="E543" s="28"/>
      <c r="F543" s="28"/>
      <c r="G543" s="28"/>
      <c r="H543" s="28"/>
      <c r="I543" s="28"/>
      <c r="J543" s="28"/>
      <c r="K543" s="28"/>
      <c r="L543" s="28"/>
      <c r="M543" s="28"/>
      <c r="N543" s="28"/>
      <c r="O543" s="28"/>
      <c r="P543" s="28"/>
      <c r="Q543" s="28"/>
      <c r="R543" s="28"/>
      <c r="S543" s="28"/>
      <c r="T543" s="28"/>
      <c r="U543" s="28"/>
      <c r="V543" s="28"/>
      <c r="W543" s="28"/>
    </row>
    <row r="544" spans="2:23" x14ac:dyDescent="0.35">
      <c r="B544" s="28"/>
      <c r="C544" s="28"/>
      <c r="D544" s="28"/>
      <c r="E544" s="28"/>
      <c r="F544" s="28"/>
      <c r="G544" s="28"/>
      <c r="H544" s="28"/>
      <c r="I544" s="28"/>
      <c r="J544" s="28"/>
      <c r="K544" s="28"/>
      <c r="L544" s="28"/>
      <c r="M544" s="28"/>
      <c r="N544" s="28"/>
      <c r="O544" s="28"/>
      <c r="P544" s="28"/>
      <c r="Q544" s="28"/>
      <c r="R544" s="28"/>
      <c r="S544" s="28"/>
      <c r="T544" s="28"/>
      <c r="U544" s="28"/>
      <c r="V544" s="28"/>
      <c r="W544" s="28"/>
    </row>
    <row r="545" spans="2:23" x14ac:dyDescent="0.35">
      <c r="B545" s="28"/>
      <c r="C545" s="28"/>
      <c r="D545" s="28"/>
      <c r="E545" s="28"/>
      <c r="F545" s="28"/>
      <c r="G545" s="28"/>
      <c r="H545" s="28"/>
      <c r="I545" s="28"/>
      <c r="J545" s="28"/>
      <c r="K545" s="28"/>
      <c r="L545" s="28"/>
      <c r="M545" s="28"/>
      <c r="N545" s="28"/>
      <c r="O545" s="28"/>
      <c r="P545" s="28"/>
      <c r="Q545" s="28"/>
      <c r="R545" s="28"/>
      <c r="S545" s="28"/>
      <c r="T545" s="28"/>
      <c r="U545" s="28"/>
      <c r="V545" s="28"/>
      <c r="W545" s="28"/>
    </row>
    <row r="546" spans="2:23" x14ac:dyDescent="0.35">
      <c r="B546" s="28"/>
      <c r="C546" s="28"/>
      <c r="D546" s="28"/>
      <c r="E546" s="28"/>
      <c r="F546" s="28"/>
      <c r="G546" s="28"/>
      <c r="H546" s="28"/>
      <c r="I546" s="28"/>
      <c r="J546" s="28"/>
      <c r="K546" s="28"/>
      <c r="L546" s="28"/>
      <c r="M546" s="28"/>
      <c r="N546" s="28"/>
      <c r="O546" s="28"/>
      <c r="P546" s="28"/>
      <c r="Q546" s="28"/>
      <c r="R546" s="28"/>
      <c r="S546" s="28"/>
      <c r="T546" s="28"/>
      <c r="U546" s="28"/>
      <c r="V546" s="28"/>
      <c r="W546" s="28"/>
    </row>
    <row r="547" spans="2:23" x14ac:dyDescent="0.35">
      <c r="B547" s="28"/>
      <c r="C547" s="28"/>
      <c r="D547" s="28"/>
      <c r="E547" s="28"/>
      <c r="F547" s="28"/>
      <c r="G547" s="28"/>
      <c r="H547" s="28"/>
      <c r="I547" s="28"/>
      <c r="J547" s="28"/>
      <c r="K547" s="28"/>
      <c r="L547" s="28"/>
      <c r="M547" s="28"/>
      <c r="N547" s="28"/>
      <c r="O547" s="28"/>
      <c r="P547" s="28"/>
      <c r="Q547" s="28"/>
      <c r="R547" s="28"/>
      <c r="S547" s="28"/>
      <c r="T547" s="28"/>
      <c r="U547" s="28"/>
      <c r="V547" s="28"/>
      <c r="W547" s="28"/>
    </row>
    <row r="548" spans="2:23" x14ac:dyDescent="0.35">
      <c r="B548" s="28"/>
      <c r="C548" s="28"/>
      <c r="D548" s="28"/>
      <c r="E548" s="28"/>
      <c r="F548" s="28"/>
      <c r="G548" s="28"/>
      <c r="H548" s="28"/>
      <c r="I548" s="28"/>
      <c r="J548" s="28"/>
      <c r="K548" s="28"/>
      <c r="L548" s="28"/>
      <c r="M548" s="28"/>
      <c r="N548" s="28"/>
      <c r="O548" s="28"/>
      <c r="P548" s="28"/>
      <c r="Q548" s="28"/>
      <c r="R548" s="28"/>
      <c r="S548" s="28"/>
      <c r="T548" s="28"/>
      <c r="U548" s="28"/>
      <c r="V548" s="28"/>
      <c r="W548" s="28"/>
    </row>
    <row r="549" spans="2:23" x14ac:dyDescent="0.35">
      <c r="B549" s="28"/>
      <c r="C549" s="28"/>
      <c r="D549" s="28"/>
      <c r="E549" s="28"/>
      <c r="F549" s="28"/>
      <c r="G549" s="28"/>
      <c r="H549" s="28"/>
      <c r="I549" s="28"/>
      <c r="J549" s="28"/>
      <c r="K549" s="28"/>
      <c r="L549" s="28"/>
      <c r="M549" s="28"/>
      <c r="N549" s="28"/>
      <c r="O549" s="28"/>
      <c r="P549" s="28"/>
      <c r="Q549" s="28"/>
      <c r="R549" s="28"/>
      <c r="S549" s="28"/>
      <c r="T549" s="28"/>
      <c r="U549" s="28"/>
      <c r="V549" s="28"/>
      <c r="W549" s="28"/>
    </row>
    <row r="550" spans="2:23" x14ac:dyDescent="0.35">
      <c r="B550" s="28"/>
      <c r="C550" s="28"/>
      <c r="D550" s="28"/>
      <c r="E550" s="28"/>
      <c r="F550" s="28"/>
      <c r="G550" s="28"/>
      <c r="H550" s="28"/>
      <c r="I550" s="28"/>
      <c r="J550" s="28"/>
      <c r="K550" s="28"/>
      <c r="L550" s="28"/>
      <c r="M550" s="28"/>
      <c r="N550" s="28"/>
      <c r="O550" s="28"/>
      <c r="P550" s="28"/>
      <c r="Q550" s="28"/>
      <c r="R550" s="28"/>
      <c r="S550" s="28"/>
      <c r="T550" s="28"/>
      <c r="U550" s="28"/>
      <c r="V550" s="28"/>
      <c r="W550" s="28"/>
    </row>
    <row r="551" spans="2:23" x14ac:dyDescent="0.35">
      <c r="B551" s="28"/>
      <c r="C551" s="28"/>
      <c r="D551" s="28"/>
      <c r="E551" s="28"/>
      <c r="F551" s="28"/>
      <c r="G551" s="28"/>
      <c r="H551" s="28"/>
      <c r="I551" s="28"/>
      <c r="J551" s="28"/>
      <c r="K551" s="28"/>
      <c r="L551" s="28"/>
      <c r="M551" s="28"/>
      <c r="N551" s="28"/>
      <c r="O551" s="28"/>
      <c r="P551" s="28"/>
      <c r="Q551" s="28"/>
      <c r="R551" s="28"/>
      <c r="S551" s="28"/>
      <c r="T551" s="28"/>
      <c r="U551" s="28"/>
      <c r="V551" s="28"/>
      <c r="W551" s="28"/>
    </row>
    <row r="552" spans="2:23" x14ac:dyDescent="0.35">
      <c r="B552" s="28"/>
      <c r="C552" s="28"/>
      <c r="D552" s="28"/>
      <c r="E552" s="28"/>
      <c r="F552" s="28"/>
      <c r="G552" s="28"/>
      <c r="H552" s="28"/>
      <c r="I552" s="28"/>
      <c r="J552" s="28"/>
      <c r="K552" s="28"/>
      <c r="L552" s="28"/>
      <c r="M552" s="28"/>
      <c r="N552" s="28"/>
      <c r="O552" s="28"/>
      <c r="P552" s="28"/>
      <c r="Q552" s="28"/>
      <c r="R552" s="28"/>
      <c r="S552" s="28"/>
      <c r="T552" s="28"/>
      <c r="U552" s="28"/>
      <c r="V552" s="28"/>
      <c r="W552" s="28"/>
    </row>
    <row r="553" spans="2:23" x14ac:dyDescent="0.35">
      <c r="B553" s="28"/>
      <c r="C553" s="28"/>
      <c r="D553" s="28"/>
      <c r="E553" s="28"/>
      <c r="F553" s="28"/>
      <c r="G553" s="28"/>
      <c r="H553" s="28"/>
      <c r="I553" s="28"/>
      <c r="J553" s="28"/>
      <c r="K553" s="28"/>
      <c r="L553" s="28"/>
      <c r="M553" s="28"/>
      <c r="N553" s="28"/>
      <c r="O553" s="28"/>
      <c r="P553" s="28"/>
      <c r="Q553" s="28"/>
      <c r="R553" s="28"/>
      <c r="S553" s="28"/>
      <c r="T553" s="28"/>
      <c r="U553" s="28"/>
      <c r="V553" s="28"/>
      <c r="W553" s="28"/>
    </row>
    <row r="554" spans="2:23" x14ac:dyDescent="0.35">
      <c r="B554" s="28"/>
      <c r="C554" s="28"/>
      <c r="D554" s="28"/>
      <c r="E554" s="28"/>
      <c r="F554" s="28"/>
      <c r="G554" s="28"/>
      <c r="H554" s="28"/>
      <c r="I554" s="28"/>
      <c r="J554" s="28"/>
      <c r="K554" s="28"/>
      <c r="L554" s="28"/>
      <c r="M554" s="28"/>
      <c r="N554" s="28"/>
      <c r="O554" s="28"/>
      <c r="P554" s="28"/>
      <c r="Q554" s="28"/>
      <c r="R554" s="28"/>
      <c r="S554" s="28"/>
      <c r="T554" s="28"/>
      <c r="U554" s="28"/>
      <c r="V554" s="28"/>
      <c r="W554" s="28"/>
    </row>
    <row r="555" spans="2:23" x14ac:dyDescent="0.35">
      <c r="B555" s="28"/>
      <c r="C555" s="28"/>
      <c r="D555" s="28"/>
      <c r="E555" s="28"/>
      <c r="F555" s="28"/>
      <c r="G555" s="28"/>
      <c r="H555" s="28"/>
      <c r="I555" s="28"/>
      <c r="J555" s="28"/>
      <c r="K555" s="28"/>
      <c r="L555" s="28"/>
      <c r="M555" s="28"/>
      <c r="N555" s="28"/>
      <c r="O555" s="28"/>
      <c r="P555" s="28"/>
      <c r="Q555" s="28"/>
      <c r="R555" s="28"/>
      <c r="S555" s="28"/>
      <c r="T555" s="28"/>
      <c r="U555" s="28"/>
      <c r="V555" s="28"/>
      <c r="W555" s="28"/>
    </row>
    <row r="556" spans="2:23" x14ac:dyDescent="0.35">
      <c r="B556" s="28"/>
      <c r="C556" s="28"/>
      <c r="D556" s="28"/>
      <c r="E556" s="28"/>
      <c r="F556" s="28"/>
      <c r="G556" s="28"/>
      <c r="H556" s="28"/>
      <c r="I556" s="28"/>
      <c r="J556" s="28"/>
      <c r="K556" s="28"/>
      <c r="L556" s="28"/>
      <c r="M556" s="28"/>
      <c r="N556" s="28"/>
      <c r="O556" s="28"/>
      <c r="P556" s="28"/>
      <c r="Q556" s="28"/>
      <c r="R556" s="28"/>
      <c r="S556" s="28"/>
      <c r="T556" s="28"/>
      <c r="U556" s="28"/>
      <c r="V556" s="28"/>
      <c r="W556" s="28"/>
    </row>
    <row r="557" spans="2:23" x14ac:dyDescent="0.35">
      <c r="B557" s="28"/>
      <c r="C557" s="28"/>
      <c r="D557" s="28"/>
      <c r="E557" s="28"/>
      <c r="F557" s="28"/>
      <c r="G557" s="28"/>
      <c r="H557" s="28"/>
      <c r="I557" s="28"/>
      <c r="J557" s="28"/>
      <c r="K557" s="28"/>
      <c r="L557" s="28"/>
      <c r="M557" s="28"/>
      <c r="N557" s="28"/>
      <c r="O557" s="28"/>
      <c r="P557" s="28"/>
      <c r="Q557" s="28"/>
      <c r="R557" s="28"/>
      <c r="S557" s="28"/>
      <c r="T557" s="28"/>
      <c r="U557" s="28"/>
      <c r="V557" s="28"/>
      <c r="W557" s="28"/>
    </row>
    <row r="558" spans="2:23" x14ac:dyDescent="0.35">
      <c r="B558" s="28"/>
      <c r="C558" s="28"/>
      <c r="D558" s="28"/>
      <c r="E558" s="28"/>
      <c r="F558" s="28"/>
      <c r="G558" s="28"/>
      <c r="H558" s="28"/>
      <c r="I558" s="28"/>
      <c r="J558" s="28"/>
      <c r="K558" s="28"/>
      <c r="L558" s="28"/>
      <c r="M558" s="28"/>
      <c r="N558" s="28"/>
      <c r="O558" s="28"/>
      <c r="P558" s="28"/>
      <c r="Q558" s="28"/>
      <c r="R558" s="28"/>
      <c r="S558" s="28"/>
      <c r="T558" s="28"/>
      <c r="U558" s="28"/>
      <c r="V558" s="28"/>
      <c r="W558" s="28"/>
    </row>
    <row r="559" spans="2:23" x14ac:dyDescent="0.35">
      <c r="B559" s="28"/>
      <c r="C559" s="28"/>
      <c r="D559" s="28"/>
      <c r="E559" s="28"/>
      <c r="F559" s="28"/>
      <c r="G559" s="28"/>
      <c r="H559" s="28"/>
      <c r="I559" s="28"/>
      <c r="J559" s="28"/>
      <c r="K559" s="28"/>
      <c r="L559" s="28"/>
      <c r="M559" s="28"/>
      <c r="N559" s="28"/>
      <c r="O559" s="28"/>
      <c r="P559" s="28"/>
      <c r="Q559" s="28"/>
      <c r="R559" s="28"/>
      <c r="S559" s="28"/>
      <c r="T559" s="28"/>
      <c r="U559" s="28"/>
      <c r="V559" s="28"/>
      <c r="W559" s="28"/>
    </row>
    <row r="560" spans="2:23" x14ac:dyDescent="0.35">
      <c r="B560" s="28"/>
      <c r="C560" s="28"/>
      <c r="D560" s="28"/>
      <c r="E560" s="28"/>
      <c r="F560" s="28"/>
      <c r="G560" s="28"/>
      <c r="H560" s="28"/>
      <c r="I560" s="28"/>
      <c r="J560" s="28"/>
      <c r="K560" s="28"/>
      <c r="L560" s="28"/>
      <c r="M560" s="28"/>
      <c r="N560" s="28"/>
      <c r="O560" s="28"/>
      <c r="P560" s="28"/>
      <c r="Q560" s="28"/>
      <c r="R560" s="28"/>
      <c r="S560" s="28"/>
      <c r="T560" s="28"/>
      <c r="U560" s="28"/>
      <c r="V560" s="28"/>
      <c r="W560" s="28"/>
    </row>
    <row r="561" spans="2:23" x14ac:dyDescent="0.35">
      <c r="B561" s="28"/>
      <c r="C561" s="28"/>
      <c r="D561" s="28"/>
      <c r="E561" s="28"/>
      <c r="F561" s="28"/>
      <c r="G561" s="28"/>
      <c r="H561" s="28"/>
      <c r="I561" s="28"/>
      <c r="J561" s="28"/>
      <c r="K561" s="28"/>
      <c r="L561" s="28"/>
      <c r="M561" s="28"/>
      <c r="N561" s="28"/>
      <c r="O561" s="28"/>
      <c r="P561" s="28"/>
      <c r="Q561" s="28"/>
      <c r="R561" s="28"/>
      <c r="S561" s="28"/>
      <c r="T561" s="28"/>
      <c r="U561" s="28"/>
      <c r="V561" s="28"/>
      <c r="W561" s="28"/>
    </row>
    <row r="562" spans="2:23" x14ac:dyDescent="0.35">
      <c r="B562" s="28"/>
      <c r="C562" s="28"/>
      <c r="D562" s="28"/>
      <c r="E562" s="28"/>
      <c r="F562" s="28"/>
      <c r="G562" s="28"/>
      <c r="H562" s="28"/>
      <c r="I562" s="28"/>
      <c r="J562" s="28"/>
      <c r="K562" s="28"/>
      <c r="L562" s="28"/>
      <c r="M562" s="28"/>
      <c r="N562" s="28"/>
      <c r="O562" s="28"/>
      <c r="P562" s="28"/>
      <c r="Q562" s="28"/>
      <c r="R562" s="28"/>
      <c r="S562" s="28"/>
      <c r="T562" s="28"/>
      <c r="U562" s="28"/>
      <c r="V562" s="28"/>
      <c r="W562" s="28"/>
    </row>
    <row r="563" spans="2:23" x14ac:dyDescent="0.35">
      <c r="B563" s="28"/>
      <c r="C563" s="28"/>
      <c r="D563" s="28"/>
      <c r="E563" s="28"/>
      <c r="F563" s="28"/>
      <c r="G563" s="28"/>
      <c r="H563" s="28"/>
      <c r="I563" s="28"/>
      <c r="J563" s="28"/>
      <c r="K563" s="28"/>
      <c r="L563" s="28"/>
      <c r="M563" s="28"/>
      <c r="N563" s="28"/>
      <c r="O563" s="28"/>
      <c r="P563" s="28"/>
      <c r="Q563" s="28"/>
      <c r="R563" s="28"/>
      <c r="S563" s="28"/>
      <c r="T563" s="28"/>
      <c r="U563" s="28"/>
      <c r="V563" s="28"/>
      <c r="W563" s="28"/>
    </row>
    <row r="564" spans="2:23" x14ac:dyDescent="0.35">
      <c r="B564" s="28"/>
      <c r="C564" s="28"/>
      <c r="D564" s="28"/>
      <c r="E564" s="28"/>
      <c r="F564" s="28"/>
      <c r="G564" s="28"/>
      <c r="H564" s="28"/>
      <c r="I564" s="28"/>
      <c r="J564" s="28"/>
      <c r="K564" s="28"/>
      <c r="L564" s="28"/>
      <c r="M564" s="28"/>
      <c r="N564" s="28"/>
      <c r="O564" s="28"/>
      <c r="P564" s="28"/>
      <c r="Q564" s="28"/>
      <c r="R564" s="28"/>
      <c r="S564" s="28"/>
      <c r="T564" s="28"/>
      <c r="U564" s="28"/>
      <c r="V564" s="28"/>
      <c r="W564" s="28"/>
    </row>
    <row r="565" spans="2:23" x14ac:dyDescent="0.35">
      <c r="B565" s="28"/>
      <c r="C565" s="28"/>
      <c r="D565" s="28"/>
      <c r="E565" s="28"/>
      <c r="F565" s="28"/>
      <c r="G565" s="28"/>
      <c r="H565" s="28"/>
      <c r="I565" s="28"/>
      <c r="J565" s="28"/>
      <c r="K565" s="28"/>
      <c r="L565" s="28"/>
      <c r="M565" s="28"/>
      <c r="N565" s="28"/>
      <c r="O565" s="28"/>
      <c r="P565" s="28"/>
      <c r="Q565" s="28"/>
      <c r="R565" s="28"/>
      <c r="S565" s="28"/>
      <c r="T565" s="28"/>
      <c r="U565" s="28"/>
      <c r="V565" s="28"/>
      <c r="W565" s="28"/>
    </row>
    <row r="566" spans="2:23" x14ac:dyDescent="0.35">
      <c r="B566" s="28"/>
      <c r="C566" s="28"/>
      <c r="D566" s="28"/>
      <c r="E566" s="28"/>
      <c r="F566" s="28"/>
      <c r="G566" s="28"/>
      <c r="H566" s="28"/>
      <c r="I566" s="28"/>
      <c r="J566" s="28"/>
      <c r="K566" s="28"/>
      <c r="L566" s="28"/>
      <c r="M566" s="28"/>
      <c r="N566" s="28"/>
      <c r="O566" s="28"/>
      <c r="P566" s="28"/>
      <c r="Q566" s="28"/>
      <c r="R566" s="28"/>
      <c r="S566" s="28"/>
      <c r="T566" s="28"/>
      <c r="U566" s="28"/>
      <c r="V566" s="28"/>
      <c r="W566" s="28"/>
    </row>
    <row r="567" spans="2:23" x14ac:dyDescent="0.35">
      <c r="B567" s="28"/>
      <c r="C567" s="28"/>
      <c r="D567" s="28"/>
      <c r="E567" s="28"/>
      <c r="F567" s="28"/>
      <c r="G567" s="28"/>
      <c r="H567" s="28"/>
      <c r="I567" s="28"/>
      <c r="J567" s="28"/>
      <c r="K567" s="28"/>
      <c r="L567" s="28"/>
      <c r="M567" s="28"/>
      <c r="N567" s="28"/>
      <c r="O567" s="28"/>
      <c r="P567" s="28"/>
      <c r="Q567" s="28"/>
      <c r="R567" s="28"/>
      <c r="S567" s="28"/>
      <c r="T567" s="28"/>
      <c r="U567" s="28"/>
      <c r="V567" s="28"/>
      <c r="W567" s="28"/>
    </row>
    <row r="568" spans="2:23" x14ac:dyDescent="0.35">
      <c r="B568" s="28"/>
      <c r="C568" s="28"/>
      <c r="D568" s="28"/>
      <c r="E568" s="28"/>
      <c r="F568" s="28"/>
      <c r="G568" s="28"/>
      <c r="H568" s="28"/>
      <c r="I568" s="28"/>
      <c r="J568" s="28"/>
      <c r="K568" s="28"/>
      <c r="L568" s="28"/>
      <c r="M568" s="28"/>
      <c r="N568" s="28"/>
      <c r="O568" s="28"/>
      <c r="P568" s="28"/>
      <c r="Q568" s="28"/>
      <c r="R568" s="28"/>
      <c r="S568" s="28"/>
      <c r="T568" s="28"/>
      <c r="U568" s="28"/>
      <c r="V568" s="28"/>
      <c r="W568" s="28"/>
    </row>
    <row r="569" spans="2:23" x14ac:dyDescent="0.35">
      <c r="B569" s="28"/>
      <c r="C569" s="28"/>
      <c r="D569" s="28"/>
      <c r="E569" s="28"/>
      <c r="F569" s="28"/>
      <c r="G569" s="28"/>
      <c r="H569" s="28"/>
      <c r="I569" s="28"/>
      <c r="J569" s="28"/>
      <c r="K569" s="28"/>
      <c r="L569" s="28"/>
      <c r="M569" s="28"/>
      <c r="N569" s="28"/>
      <c r="O569" s="28"/>
      <c r="P569" s="28"/>
      <c r="Q569" s="28"/>
      <c r="R569" s="28"/>
      <c r="S569" s="28"/>
      <c r="T569" s="28"/>
      <c r="U569" s="28"/>
      <c r="V569" s="28"/>
      <c r="W569" s="28"/>
    </row>
    <row r="570" spans="2:23" x14ac:dyDescent="0.35">
      <c r="B570" s="28"/>
      <c r="C570" s="28"/>
      <c r="D570" s="28"/>
      <c r="E570" s="28"/>
      <c r="F570" s="28"/>
      <c r="G570" s="28"/>
      <c r="H570" s="28"/>
      <c r="I570" s="28"/>
      <c r="J570" s="28"/>
      <c r="K570" s="28"/>
      <c r="L570" s="28"/>
      <c r="M570" s="28"/>
      <c r="N570" s="28"/>
      <c r="O570" s="28"/>
      <c r="P570" s="28"/>
      <c r="Q570" s="28"/>
      <c r="R570" s="28"/>
      <c r="S570" s="28"/>
      <c r="T570" s="28"/>
      <c r="U570" s="28"/>
      <c r="V570" s="28"/>
      <c r="W570" s="28"/>
    </row>
    <row r="571" spans="2:23" x14ac:dyDescent="0.35">
      <c r="B571" s="28"/>
      <c r="C571" s="28"/>
      <c r="D571" s="28"/>
      <c r="E571" s="28"/>
      <c r="F571" s="28"/>
      <c r="G571" s="28"/>
      <c r="H571" s="28"/>
      <c r="I571" s="28"/>
      <c r="J571" s="28"/>
      <c r="K571" s="28"/>
      <c r="L571" s="28"/>
      <c r="M571" s="28"/>
      <c r="N571" s="28"/>
      <c r="O571" s="28"/>
      <c r="P571" s="28"/>
      <c r="Q571" s="28"/>
      <c r="R571" s="28"/>
      <c r="S571" s="28"/>
      <c r="T571" s="28"/>
      <c r="U571" s="28"/>
      <c r="V571" s="28"/>
      <c r="W571" s="28"/>
    </row>
    <row r="572" spans="2:23" x14ac:dyDescent="0.35">
      <c r="B572" s="28"/>
      <c r="C572" s="28"/>
      <c r="D572" s="28"/>
      <c r="E572" s="28"/>
      <c r="F572" s="28"/>
      <c r="G572" s="28"/>
      <c r="H572" s="28"/>
      <c r="I572" s="28"/>
      <c r="J572" s="28"/>
      <c r="K572" s="28"/>
      <c r="L572" s="28"/>
      <c r="M572" s="28"/>
      <c r="N572" s="28"/>
      <c r="O572" s="28"/>
      <c r="P572" s="28"/>
      <c r="Q572" s="28"/>
      <c r="R572" s="28"/>
      <c r="S572" s="28"/>
      <c r="T572" s="28"/>
      <c r="U572" s="28"/>
      <c r="V572" s="28"/>
      <c r="W572" s="28"/>
    </row>
    <row r="573" spans="2:23" x14ac:dyDescent="0.35">
      <c r="B573" s="28"/>
      <c r="C573" s="28"/>
      <c r="D573" s="28"/>
      <c r="E573" s="28"/>
      <c r="F573" s="28"/>
      <c r="G573" s="28"/>
      <c r="H573" s="28"/>
      <c r="I573" s="28"/>
      <c r="J573" s="28"/>
      <c r="K573" s="28"/>
      <c r="L573" s="28"/>
      <c r="M573" s="28"/>
      <c r="N573" s="28"/>
      <c r="O573" s="28"/>
      <c r="P573" s="28"/>
      <c r="Q573" s="28"/>
      <c r="R573" s="28"/>
      <c r="S573" s="28"/>
      <c r="T573" s="28"/>
      <c r="U573" s="28"/>
      <c r="V573" s="28"/>
      <c r="W573" s="28"/>
    </row>
    <row r="574" spans="2:23" x14ac:dyDescent="0.35">
      <c r="B574" s="28"/>
      <c r="C574" s="28"/>
      <c r="D574" s="28"/>
      <c r="E574" s="28"/>
      <c r="F574" s="28"/>
      <c r="G574" s="28"/>
      <c r="H574" s="28"/>
      <c r="I574" s="28"/>
      <c r="J574" s="28"/>
      <c r="K574" s="28"/>
      <c r="L574" s="28"/>
      <c r="M574" s="28"/>
      <c r="N574" s="28"/>
      <c r="O574" s="28"/>
      <c r="P574" s="28"/>
      <c r="Q574" s="28"/>
      <c r="R574" s="28"/>
      <c r="S574" s="28"/>
      <c r="T574" s="28"/>
      <c r="U574" s="28"/>
      <c r="V574" s="28"/>
      <c r="W574" s="28"/>
    </row>
    <row r="575" spans="2:23" x14ac:dyDescent="0.35">
      <c r="B575" s="28"/>
      <c r="C575" s="28"/>
      <c r="D575" s="28"/>
      <c r="E575" s="28"/>
      <c r="F575" s="28"/>
      <c r="G575" s="28"/>
      <c r="H575" s="28"/>
      <c r="I575" s="28"/>
      <c r="J575" s="28"/>
      <c r="K575" s="28"/>
      <c r="L575" s="28"/>
      <c r="M575" s="28"/>
      <c r="N575" s="28"/>
      <c r="O575" s="28"/>
      <c r="P575" s="28"/>
      <c r="Q575" s="28"/>
      <c r="R575" s="28"/>
      <c r="S575" s="28"/>
      <c r="T575" s="28"/>
      <c r="U575" s="28"/>
      <c r="V575" s="28"/>
      <c r="W575" s="28"/>
    </row>
    <row r="576" spans="2:23" x14ac:dyDescent="0.35">
      <c r="B576" s="28"/>
      <c r="C576" s="28"/>
      <c r="D576" s="28"/>
      <c r="E576" s="28"/>
      <c r="F576" s="28"/>
      <c r="G576" s="28"/>
      <c r="H576" s="28"/>
      <c r="I576" s="28"/>
      <c r="J576" s="28"/>
      <c r="K576" s="28"/>
      <c r="L576" s="28"/>
      <c r="M576" s="28"/>
      <c r="N576" s="28"/>
      <c r="O576" s="28"/>
      <c r="P576" s="28"/>
      <c r="Q576" s="28"/>
      <c r="R576" s="28"/>
      <c r="S576" s="28"/>
      <c r="T576" s="28"/>
      <c r="U576" s="28"/>
      <c r="V576" s="28"/>
      <c r="W576" s="28"/>
    </row>
    <row r="577" spans="2:23" x14ac:dyDescent="0.35">
      <c r="B577" s="28"/>
      <c r="C577" s="28"/>
      <c r="D577" s="28"/>
      <c r="E577" s="28"/>
      <c r="F577" s="28"/>
      <c r="G577" s="28"/>
      <c r="H577" s="28"/>
      <c r="I577" s="28"/>
      <c r="J577" s="28"/>
      <c r="K577" s="28"/>
      <c r="L577" s="28"/>
      <c r="M577" s="28"/>
      <c r="N577" s="28"/>
      <c r="O577" s="28"/>
      <c r="P577" s="28"/>
      <c r="Q577" s="28"/>
      <c r="R577" s="28"/>
      <c r="S577" s="28"/>
      <c r="T577" s="28"/>
      <c r="U577" s="28"/>
      <c r="V577" s="28"/>
      <c r="W577" s="28"/>
    </row>
    <row r="578" spans="2:23" x14ac:dyDescent="0.35">
      <c r="B578" s="28"/>
      <c r="C578" s="28"/>
      <c r="D578" s="28"/>
      <c r="E578" s="28"/>
      <c r="F578" s="28"/>
      <c r="G578" s="28"/>
      <c r="H578" s="28"/>
      <c r="I578" s="28"/>
      <c r="J578" s="28"/>
      <c r="K578" s="28"/>
      <c r="L578" s="28"/>
      <c r="M578" s="28"/>
      <c r="N578" s="28"/>
      <c r="O578" s="28"/>
      <c r="P578" s="28"/>
      <c r="Q578" s="28"/>
      <c r="R578" s="28"/>
      <c r="S578" s="28"/>
      <c r="T578" s="28"/>
      <c r="U578" s="28"/>
      <c r="V578" s="28"/>
      <c r="W578" s="28"/>
    </row>
    <row r="579" spans="2:23" x14ac:dyDescent="0.35">
      <c r="B579" s="28"/>
      <c r="C579" s="28"/>
      <c r="D579" s="28"/>
      <c r="E579" s="28"/>
      <c r="F579" s="28"/>
      <c r="G579" s="28"/>
      <c r="H579" s="28"/>
      <c r="I579" s="28"/>
      <c r="J579" s="28"/>
      <c r="K579" s="28"/>
      <c r="L579" s="28"/>
      <c r="M579" s="28"/>
      <c r="N579" s="28"/>
      <c r="O579" s="28"/>
      <c r="P579" s="28"/>
      <c r="Q579" s="28"/>
      <c r="R579" s="28"/>
      <c r="S579" s="28"/>
      <c r="T579" s="28"/>
      <c r="U579" s="28"/>
      <c r="V579" s="28"/>
      <c r="W579" s="28"/>
    </row>
    <row r="580" spans="2:23" x14ac:dyDescent="0.35">
      <c r="B580" s="28"/>
      <c r="C580" s="28"/>
      <c r="D580" s="28"/>
      <c r="E580" s="28"/>
      <c r="F580" s="28"/>
      <c r="G580" s="28"/>
      <c r="H580" s="28"/>
      <c r="I580" s="28"/>
      <c r="J580" s="28"/>
      <c r="K580" s="28"/>
      <c r="L580" s="28"/>
      <c r="M580" s="28"/>
      <c r="N580" s="28"/>
      <c r="O580" s="28"/>
      <c r="P580" s="28"/>
      <c r="Q580" s="28"/>
      <c r="R580" s="28"/>
      <c r="S580" s="28"/>
      <c r="T580" s="28"/>
      <c r="U580" s="28"/>
      <c r="V580" s="28"/>
      <c r="W580" s="28"/>
    </row>
    <row r="581" spans="2:23" x14ac:dyDescent="0.35">
      <c r="B581" s="28"/>
      <c r="C581" s="28"/>
      <c r="D581" s="28"/>
      <c r="E581" s="28"/>
      <c r="F581" s="28"/>
      <c r="G581" s="28"/>
      <c r="H581" s="28"/>
      <c r="I581" s="28"/>
      <c r="J581" s="28"/>
      <c r="K581" s="28"/>
      <c r="L581" s="28"/>
      <c r="M581" s="28"/>
      <c r="N581" s="28"/>
      <c r="O581" s="28"/>
      <c r="P581" s="28"/>
      <c r="Q581" s="28"/>
      <c r="R581" s="28"/>
      <c r="S581" s="28"/>
      <c r="T581" s="28"/>
      <c r="U581" s="28"/>
      <c r="V581" s="28"/>
      <c r="W581" s="28"/>
    </row>
    <row r="582" spans="2:23" x14ac:dyDescent="0.35">
      <c r="B582" s="28"/>
      <c r="C582" s="28"/>
      <c r="D582" s="28"/>
      <c r="E582" s="28"/>
      <c r="F582" s="28"/>
      <c r="G582" s="28"/>
      <c r="H582" s="28"/>
      <c r="I582" s="28"/>
      <c r="J582" s="28"/>
      <c r="K582" s="28"/>
      <c r="L582" s="28"/>
      <c r="M582" s="28"/>
      <c r="N582" s="28"/>
      <c r="O582" s="28"/>
      <c r="P582" s="28"/>
      <c r="Q582" s="28"/>
      <c r="R582" s="28"/>
      <c r="S582" s="28"/>
      <c r="T582" s="28"/>
      <c r="U582" s="28"/>
      <c r="V582" s="28"/>
      <c r="W582" s="28"/>
    </row>
    <row r="583" spans="2:23" x14ac:dyDescent="0.35">
      <c r="B583" s="28"/>
      <c r="C583" s="28"/>
      <c r="D583" s="28"/>
      <c r="E583" s="28"/>
      <c r="F583" s="28"/>
      <c r="G583" s="28"/>
      <c r="H583" s="28"/>
      <c r="I583" s="28"/>
      <c r="J583" s="28"/>
      <c r="K583" s="28"/>
      <c r="L583" s="28"/>
      <c r="M583" s="28"/>
      <c r="N583" s="28"/>
      <c r="O583" s="28"/>
      <c r="P583" s="28"/>
      <c r="Q583" s="28"/>
      <c r="R583" s="28"/>
      <c r="S583" s="28"/>
      <c r="T583" s="28"/>
      <c r="U583" s="28"/>
      <c r="V583" s="28"/>
      <c r="W583" s="28"/>
    </row>
    <row r="584" spans="2:23" x14ac:dyDescent="0.35">
      <c r="B584" s="28"/>
      <c r="C584" s="28"/>
      <c r="D584" s="28"/>
      <c r="E584" s="28"/>
      <c r="F584" s="28"/>
      <c r="G584" s="28"/>
      <c r="H584" s="28"/>
      <c r="I584" s="28"/>
      <c r="J584" s="28"/>
      <c r="K584" s="28"/>
      <c r="L584" s="28"/>
      <c r="M584" s="28"/>
      <c r="N584" s="28"/>
      <c r="O584" s="28"/>
      <c r="P584" s="28"/>
      <c r="Q584" s="28"/>
      <c r="R584" s="28"/>
      <c r="S584" s="28"/>
      <c r="T584" s="28"/>
      <c r="U584" s="28"/>
      <c r="V584" s="28"/>
      <c r="W584" s="28"/>
    </row>
    <row r="585" spans="2:23" x14ac:dyDescent="0.35">
      <c r="B585" s="28"/>
      <c r="C585" s="28"/>
      <c r="D585" s="28"/>
      <c r="E585" s="28"/>
      <c r="F585" s="28"/>
      <c r="G585" s="28"/>
      <c r="H585" s="28"/>
      <c r="I585" s="28"/>
      <c r="J585" s="28"/>
      <c r="K585" s="28"/>
      <c r="L585" s="28"/>
      <c r="M585" s="28"/>
      <c r="N585" s="28"/>
      <c r="O585" s="28"/>
      <c r="P585" s="28"/>
      <c r="Q585" s="28"/>
      <c r="R585" s="28"/>
      <c r="S585" s="28"/>
      <c r="T585" s="28"/>
      <c r="U585" s="28"/>
      <c r="V585" s="28"/>
      <c r="W585" s="28"/>
    </row>
    <row r="586" spans="2:23" x14ac:dyDescent="0.35">
      <c r="B586" s="28"/>
      <c r="C586" s="28"/>
      <c r="D586" s="28"/>
      <c r="E586" s="28"/>
      <c r="F586" s="28"/>
      <c r="G586" s="28"/>
      <c r="H586" s="28"/>
      <c r="I586" s="28"/>
      <c r="J586" s="28"/>
      <c r="K586" s="28"/>
      <c r="L586" s="28"/>
      <c r="M586" s="28"/>
      <c r="N586" s="28"/>
      <c r="O586" s="28"/>
      <c r="P586" s="28"/>
      <c r="Q586" s="28"/>
      <c r="R586" s="28"/>
      <c r="S586" s="28"/>
      <c r="T586" s="28"/>
      <c r="U586" s="28"/>
      <c r="V586" s="28"/>
      <c r="W586" s="28"/>
    </row>
    <row r="587" spans="2:23" x14ac:dyDescent="0.35">
      <c r="B587" s="28"/>
      <c r="C587" s="28"/>
      <c r="D587" s="28"/>
      <c r="E587" s="28"/>
      <c r="F587" s="28"/>
      <c r="G587" s="28"/>
      <c r="H587" s="28"/>
      <c r="I587" s="28"/>
      <c r="J587" s="28"/>
      <c r="K587" s="28"/>
      <c r="L587" s="28"/>
      <c r="M587" s="28"/>
      <c r="N587" s="28"/>
      <c r="O587" s="28"/>
      <c r="P587" s="28"/>
      <c r="Q587" s="28"/>
      <c r="R587" s="28"/>
      <c r="S587" s="28"/>
      <c r="T587" s="28"/>
      <c r="U587" s="28"/>
      <c r="V587" s="28"/>
      <c r="W587" s="28"/>
    </row>
    <row r="588" spans="2:23" x14ac:dyDescent="0.35">
      <c r="B588" s="28"/>
      <c r="C588" s="28"/>
      <c r="D588" s="28"/>
      <c r="E588" s="28"/>
      <c r="F588" s="28"/>
      <c r="G588" s="28"/>
      <c r="H588" s="28"/>
      <c r="I588" s="28"/>
      <c r="J588" s="28"/>
      <c r="K588" s="28"/>
      <c r="L588" s="28"/>
      <c r="M588" s="28"/>
      <c r="N588" s="28"/>
      <c r="O588" s="28"/>
      <c r="P588" s="28"/>
      <c r="Q588" s="28"/>
      <c r="R588" s="28"/>
      <c r="S588" s="28"/>
      <c r="T588" s="28"/>
      <c r="U588" s="28"/>
      <c r="V588" s="28"/>
      <c r="W588" s="28"/>
    </row>
    <row r="589" spans="2:23" x14ac:dyDescent="0.35">
      <c r="B589" s="28"/>
      <c r="C589" s="28"/>
      <c r="D589" s="28"/>
      <c r="E589" s="28"/>
      <c r="F589" s="28"/>
      <c r="G589" s="28"/>
      <c r="H589" s="28"/>
      <c r="I589" s="28"/>
      <c r="J589" s="28"/>
      <c r="K589" s="28"/>
      <c r="L589" s="28"/>
      <c r="M589" s="28"/>
      <c r="N589" s="28"/>
      <c r="O589" s="28"/>
      <c r="P589" s="28"/>
      <c r="Q589" s="28"/>
      <c r="R589" s="28"/>
      <c r="S589" s="28"/>
      <c r="T589" s="28"/>
      <c r="U589" s="28"/>
      <c r="V589" s="28"/>
      <c r="W589" s="28"/>
    </row>
    <row r="590" spans="2:23" x14ac:dyDescent="0.35">
      <c r="B590" s="28"/>
      <c r="C590" s="28"/>
      <c r="D590" s="28"/>
      <c r="E590" s="28"/>
      <c r="F590" s="28"/>
      <c r="G590" s="28"/>
      <c r="H590" s="28"/>
      <c r="I590" s="28"/>
      <c r="J590" s="28"/>
      <c r="K590" s="28"/>
      <c r="L590" s="28"/>
      <c r="M590" s="28"/>
      <c r="N590" s="28"/>
      <c r="O590" s="28"/>
      <c r="P590" s="28"/>
      <c r="Q590" s="28"/>
      <c r="R590" s="28"/>
      <c r="S590" s="28"/>
      <c r="T590" s="28"/>
      <c r="U590" s="28"/>
      <c r="V590" s="28"/>
      <c r="W590" s="28"/>
    </row>
    <row r="591" spans="2:23" x14ac:dyDescent="0.35">
      <c r="B591" s="28"/>
      <c r="C591" s="28"/>
      <c r="D591" s="28"/>
      <c r="E591" s="28"/>
      <c r="F591" s="28"/>
      <c r="G591" s="28"/>
      <c r="H591" s="28"/>
      <c r="I591" s="28"/>
      <c r="J591" s="28"/>
      <c r="K591" s="28"/>
      <c r="L591" s="28"/>
      <c r="M591" s="28"/>
      <c r="N591" s="28"/>
      <c r="O591" s="28"/>
      <c r="P591" s="28"/>
      <c r="Q591" s="28"/>
      <c r="R591" s="28"/>
      <c r="S591" s="28"/>
      <c r="T591" s="28"/>
      <c r="U591" s="28"/>
      <c r="V591" s="28"/>
      <c r="W591" s="28"/>
    </row>
    <row r="592" spans="2:23" x14ac:dyDescent="0.35">
      <c r="B592" s="28"/>
      <c r="C592" s="28"/>
      <c r="D592" s="28"/>
      <c r="E592" s="28"/>
      <c r="F592" s="28"/>
      <c r="G592" s="28"/>
      <c r="H592" s="28"/>
      <c r="I592" s="28"/>
      <c r="J592" s="28"/>
      <c r="K592" s="28"/>
      <c r="L592" s="28"/>
      <c r="M592" s="28"/>
      <c r="N592" s="28"/>
      <c r="O592" s="28"/>
      <c r="P592" s="28"/>
      <c r="Q592" s="28"/>
      <c r="R592" s="28"/>
      <c r="S592" s="28"/>
      <c r="T592" s="28"/>
      <c r="U592" s="28"/>
      <c r="V592" s="28"/>
      <c r="W592" s="28"/>
    </row>
    <row r="593" spans="2:23" x14ac:dyDescent="0.35">
      <c r="B593" s="28"/>
      <c r="C593" s="28"/>
      <c r="D593" s="28"/>
      <c r="E593" s="28"/>
      <c r="F593" s="28"/>
      <c r="G593" s="28"/>
      <c r="H593" s="28"/>
      <c r="I593" s="28"/>
      <c r="J593" s="28"/>
      <c r="K593" s="28"/>
      <c r="L593" s="28"/>
      <c r="M593" s="28"/>
      <c r="N593" s="28"/>
      <c r="O593" s="28"/>
      <c r="P593" s="28"/>
      <c r="Q593" s="28"/>
      <c r="R593" s="28"/>
      <c r="S593" s="28"/>
      <c r="T593" s="28"/>
      <c r="U593" s="28"/>
      <c r="V593" s="28"/>
      <c r="W593" s="28"/>
    </row>
    <row r="594" spans="2:23" x14ac:dyDescent="0.35">
      <c r="B594" s="28"/>
      <c r="C594" s="28"/>
      <c r="D594" s="28"/>
      <c r="E594" s="28"/>
      <c r="F594" s="28"/>
      <c r="G594" s="28"/>
      <c r="H594" s="28"/>
      <c r="I594" s="28"/>
      <c r="J594" s="28"/>
      <c r="K594" s="28"/>
      <c r="L594" s="28"/>
      <c r="M594" s="28"/>
      <c r="N594" s="28"/>
      <c r="O594" s="28"/>
      <c r="P594" s="28"/>
      <c r="Q594" s="28"/>
      <c r="R594" s="28"/>
      <c r="S594" s="28"/>
      <c r="T594" s="28"/>
      <c r="U594" s="28"/>
      <c r="V594" s="28"/>
      <c r="W594" s="28"/>
    </row>
    <row r="595" spans="2:23" x14ac:dyDescent="0.35">
      <c r="B595" s="28"/>
      <c r="C595" s="28"/>
      <c r="D595" s="28"/>
      <c r="E595" s="28"/>
      <c r="F595" s="28"/>
      <c r="G595" s="28"/>
      <c r="H595" s="28"/>
      <c r="I595" s="28"/>
      <c r="J595" s="28"/>
      <c r="K595" s="28"/>
      <c r="L595" s="28"/>
      <c r="M595" s="28"/>
      <c r="N595" s="28"/>
      <c r="O595" s="28"/>
      <c r="P595" s="28"/>
      <c r="Q595" s="28"/>
      <c r="R595" s="28"/>
      <c r="S595" s="28"/>
      <c r="T595" s="28"/>
      <c r="U595" s="28"/>
      <c r="V595" s="28"/>
      <c r="W595" s="28"/>
    </row>
    <row r="596" spans="2:23" x14ac:dyDescent="0.35">
      <c r="B596" s="28"/>
      <c r="C596" s="28"/>
      <c r="D596" s="28"/>
      <c r="E596" s="28"/>
      <c r="F596" s="28"/>
      <c r="G596" s="28"/>
      <c r="H596" s="28"/>
      <c r="I596" s="28"/>
      <c r="J596" s="28"/>
      <c r="K596" s="28"/>
      <c r="L596" s="28"/>
      <c r="M596" s="28"/>
      <c r="N596" s="28"/>
      <c r="O596" s="28"/>
      <c r="P596" s="28"/>
      <c r="Q596" s="28"/>
      <c r="R596" s="28"/>
      <c r="S596" s="28"/>
      <c r="T596" s="28"/>
      <c r="U596" s="28"/>
      <c r="V596" s="28"/>
      <c r="W596" s="28"/>
    </row>
    <row r="597" spans="2:23" x14ac:dyDescent="0.35">
      <c r="B597" s="28"/>
      <c r="C597" s="28"/>
      <c r="D597" s="28"/>
      <c r="E597" s="28"/>
      <c r="F597" s="28"/>
      <c r="G597" s="28"/>
      <c r="H597" s="28"/>
      <c r="I597" s="28"/>
      <c r="J597" s="28"/>
      <c r="K597" s="28"/>
      <c r="L597" s="28"/>
      <c r="M597" s="28"/>
      <c r="N597" s="28"/>
      <c r="O597" s="28"/>
      <c r="P597" s="28"/>
      <c r="Q597" s="28"/>
      <c r="R597" s="28"/>
      <c r="S597" s="28"/>
      <c r="T597" s="28"/>
      <c r="U597" s="28"/>
      <c r="V597" s="28"/>
      <c r="W597" s="28"/>
    </row>
    <row r="598" spans="2:23" x14ac:dyDescent="0.35">
      <c r="B598" s="28"/>
      <c r="C598" s="28"/>
      <c r="D598" s="28"/>
      <c r="E598" s="28"/>
      <c r="F598" s="28"/>
      <c r="G598" s="28"/>
      <c r="H598" s="28"/>
      <c r="I598" s="28"/>
      <c r="J598" s="28"/>
      <c r="K598" s="28"/>
      <c r="L598" s="28"/>
      <c r="M598" s="28"/>
      <c r="N598" s="28"/>
      <c r="O598" s="28"/>
      <c r="P598" s="28"/>
      <c r="Q598" s="28"/>
      <c r="R598" s="28"/>
      <c r="S598" s="28"/>
      <c r="T598" s="28"/>
      <c r="U598" s="28"/>
      <c r="V598" s="28"/>
      <c r="W598" s="28"/>
    </row>
    <row r="599" spans="2:23" x14ac:dyDescent="0.35">
      <c r="B599" s="28"/>
      <c r="C599" s="28"/>
      <c r="D599" s="28"/>
      <c r="E599" s="28"/>
      <c r="F599" s="28"/>
      <c r="G599" s="28"/>
      <c r="H599" s="28"/>
      <c r="I599" s="28"/>
      <c r="J599" s="28"/>
      <c r="K599" s="28"/>
      <c r="L599" s="28"/>
      <c r="M599" s="28"/>
      <c r="N599" s="28"/>
      <c r="O599" s="28"/>
      <c r="P599" s="28"/>
      <c r="Q599" s="28"/>
      <c r="R599" s="28"/>
      <c r="S599" s="28"/>
      <c r="T599" s="28"/>
      <c r="U599" s="28"/>
      <c r="V599" s="28"/>
      <c r="W599" s="28"/>
    </row>
    <row r="600" spans="2:23" x14ac:dyDescent="0.35">
      <c r="B600" s="28"/>
      <c r="C600" s="28"/>
      <c r="D600" s="28"/>
      <c r="E600" s="28"/>
      <c r="F600" s="28"/>
      <c r="G600" s="28"/>
      <c r="H600" s="28"/>
      <c r="I600" s="28"/>
      <c r="J600" s="28"/>
      <c r="K600" s="28"/>
      <c r="L600" s="28"/>
      <c r="M600" s="28"/>
      <c r="N600" s="28"/>
      <c r="O600" s="28"/>
      <c r="P600" s="28"/>
      <c r="Q600" s="28"/>
      <c r="R600" s="28"/>
      <c r="S600" s="28"/>
      <c r="T600" s="28"/>
      <c r="U600" s="28"/>
      <c r="V600" s="28"/>
      <c r="W600" s="28"/>
    </row>
    <row r="601" spans="2:23" x14ac:dyDescent="0.35">
      <c r="B601" s="28"/>
      <c r="C601" s="28"/>
      <c r="D601" s="28"/>
      <c r="E601" s="28"/>
      <c r="F601" s="28"/>
      <c r="G601" s="28"/>
      <c r="H601" s="28"/>
      <c r="I601" s="28"/>
      <c r="J601" s="28"/>
      <c r="K601" s="28"/>
      <c r="L601" s="28"/>
      <c r="M601" s="28"/>
      <c r="N601" s="28"/>
      <c r="O601" s="28"/>
      <c r="P601" s="28"/>
      <c r="Q601" s="28"/>
      <c r="R601" s="28"/>
      <c r="S601" s="28"/>
      <c r="T601" s="28"/>
      <c r="U601" s="28"/>
      <c r="V601" s="28"/>
      <c r="W601" s="28"/>
    </row>
    <row r="602" spans="2:23" x14ac:dyDescent="0.35">
      <c r="B602" s="28"/>
      <c r="C602" s="28"/>
      <c r="D602" s="28"/>
      <c r="E602" s="28"/>
      <c r="F602" s="28"/>
      <c r="G602" s="28"/>
      <c r="H602" s="28"/>
      <c r="I602" s="28"/>
      <c r="J602" s="28"/>
      <c r="K602" s="28"/>
      <c r="L602" s="28"/>
      <c r="M602" s="28"/>
      <c r="N602" s="28"/>
      <c r="O602" s="28"/>
      <c r="P602" s="28"/>
      <c r="Q602" s="28"/>
      <c r="R602" s="28"/>
      <c r="S602" s="28"/>
      <c r="T602" s="28"/>
      <c r="U602" s="28"/>
      <c r="V602" s="28"/>
      <c r="W602" s="28"/>
    </row>
    <row r="603" spans="2:23" x14ac:dyDescent="0.35">
      <c r="B603" s="28"/>
      <c r="C603" s="28"/>
      <c r="D603" s="28"/>
      <c r="E603" s="28"/>
      <c r="F603" s="28"/>
      <c r="G603" s="28"/>
      <c r="H603" s="28"/>
      <c r="I603" s="28"/>
      <c r="J603" s="28"/>
      <c r="K603" s="28"/>
      <c r="L603" s="28"/>
      <c r="M603" s="28"/>
      <c r="N603" s="28"/>
      <c r="O603" s="28"/>
      <c r="P603" s="28"/>
      <c r="Q603" s="28"/>
      <c r="R603" s="28"/>
      <c r="S603" s="28"/>
      <c r="T603" s="28"/>
      <c r="U603" s="28"/>
      <c r="V603" s="28"/>
      <c r="W603" s="28"/>
    </row>
    <row r="604" spans="2:23" x14ac:dyDescent="0.35">
      <c r="B604" s="28"/>
      <c r="C604" s="28"/>
      <c r="D604" s="28"/>
      <c r="E604" s="28"/>
      <c r="F604" s="28"/>
      <c r="G604" s="28"/>
      <c r="H604" s="28"/>
      <c r="I604" s="28"/>
      <c r="J604" s="28"/>
      <c r="K604" s="28"/>
      <c r="L604" s="28"/>
      <c r="M604" s="28"/>
      <c r="N604" s="28"/>
      <c r="O604" s="28"/>
      <c r="P604" s="28"/>
      <c r="Q604" s="28"/>
      <c r="R604" s="28"/>
      <c r="S604" s="28"/>
      <c r="T604" s="28"/>
      <c r="U604" s="28"/>
      <c r="V604" s="28"/>
      <c r="W604" s="28"/>
    </row>
    <row r="605" spans="2:23" x14ac:dyDescent="0.35">
      <c r="B605" s="28"/>
      <c r="C605" s="28"/>
      <c r="D605" s="28"/>
      <c r="E605" s="28"/>
      <c r="F605" s="28"/>
      <c r="G605" s="28"/>
      <c r="H605" s="28"/>
      <c r="I605" s="28"/>
      <c r="J605" s="28"/>
      <c r="K605" s="28"/>
      <c r="L605" s="28"/>
      <c r="M605" s="28"/>
      <c r="N605" s="28"/>
      <c r="O605" s="28"/>
      <c r="P605" s="28"/>
      <c r="Q605" s="28"/>
      <c r="R605" s="28"/>
      <c r="S605" s="28"/>
      <c r="T605" s="28"/>
      <c r="U605" s="28"/>
      <c r="V605" s="28"/>
      <c r="W605" s="28"/>
    </row>
    <row r="606" spans="2:23" x14ac:dyDescent="0.35">
      <c r="B606" s="28"/>
      <c r="C606" s="28"/>
      <c r="D606" s="28"/>
      <c r="E606" s="28"/>
      <c r="F606" s="28"/>
      <c r="G606" s="28"/>
      <c r="H606" s="28"/>
      <c r="I606" s="28"/>
      <c r="J606" s="28"/>
      <c r="K606" s="28"/>
      <c r="L606" s="28"/>
      <c r="M606" s="28"/>
      <c r="N606" s="28"/>
      <c r="O606" s="28"/>
      <c r="P606" s="28"/>
      <c r="Q606" s="28"/>
      <c r="R606" s="28"/>
      <c r="S606" s="28"/>
      <c r="T606" s="28"/>
      <c r="U606" s="28"/>
      <c r="V606" s="28"/>
      <c r="W606" s="28"/>
    </row>
    <row r="607" spans="2:23" x14ac:dyDescent="0.35">
      <c r="B607" s="28"/>
      <c r="C607" s="28"/>
      <c r="D607" s="28"/>
      <c r="E607" s="28"/>
      <c r="F607" s="28"/>
      <c r="G607" s="28"/>
      <c r="H607" s="28"/>
      <c r="I607" s="28"/>
      <c r="J607" s="28"/>
      <c r="K607" s="28"/>
      <c r="L607" s="28"/>
      <c r="M607" s="28"/>
      <c r="N607" s="28"/>
      <c r="O607" s="28"/>
      <c r="P607" s="28"/>
      <c r="Q607" s="28"/>
      <c r="R607" s="28"/>
      <c r="S607" s="28"/>
      <c r="T607" s="28"/>
      <c r="U607" s="28"/>
      <c r="V607" s="28"/>
      <c r="W607" s="28"/>
    </row>
    <row r="608" spans="2:23" x14ac:dyDescent="0.35">
      <c r="B608" s="28"/>
      <c r="C608" s="28"/>
      <c r="D608" s="28"/>
      <c r="E608" s="28"/>
      <c r="F608" s="28"/>
      <c r="G608" s="28"/>
      <c r="H608" s="28"/>
      <c r="I608" s="28"/>
      <c r="J608" s="28"/>
      <c r="K608" s="28"/>
      <c r="L608" s="28"/>
      <c r="M608" s="28"/>
      <c r="N608" s="28"/>
      <c r="O608" s="28"/>
      <c r="P608" s="28"/>
      <c r="Q608" s="28"/>
      <c r="R608" s="28"/>
      <c r="S608" s="28"/>
      <c r="T608" s="28"/>
      <c r="U608" s="28"/>
      <c r="V608" s="28"/>
      <c r="W608" s="28"/>
    </row>
    <row r="609" spans="2:23" x14ac:dyDescent="0.35">
      <c r="B609" s="28"/>
      <c r="C609" s="28"/>
      <c r="D609" s="28"/>
      <c r="E609" s="28"/>
      <c r="F609" s="28"/>
      <c r="G609" s="28"/>
      <c r="H609" s="28"/>
      <c r="I609" s="28"/>
      <c r="J609" s="28"/>
      <c r="K609" s="28"/>
      <c r="L609" s="28"/>
      <c r="M609" s="28"/>
      <c r="N609" s="28"/>
      <c r="O609" s="28"/>
      <c r="P609" s="28"/>
      <c r="Q609" s="28"/>
      <c r="R609" s="28"/>
      <c r="S609" s="28"/>
      <c r="T609" s="28"/>
      <c r="U609" s="28"/>
      <c r="V609" s="28"/>
      <c r="W609" s="28"/>
    </row>
    <row r="610" spans="2:23" x14ac:dyDescent="0.35">
      <c r="B610" s="28"/>
      <c r="C610" s="28"/>
      <c r="D610" s="28"/>
      <c r="E610" s="28"/>
      <c r="F610" s="28"/>
      <c r="G610" s="28"/>
      <c r="H610" s="28"/>
      <c r="I610" s="28"/>
      <c r="J610" s="28"/>
      <c r="K610" s="28"/>
      <c r="L610" s="28"/>
      <c r="M610" s="28"/>
      <c r="N610" s="28"/>
      <c r="O610" s="28"/>
      <c r="P610" s="28"/>
      <c r="Q610" s="28"/>
      <c r="R610" s="28"/>
      <c r="S610" s="28"/>
      <c r="T610" s="28"/>
      <c r="U610" s="28"/>
      <c r="V610" s="28"/>
      <c r="W610" s="28"/>
    </row>
    <row r="611" spans="2:23" x14ac:dyDescent="0.35">
      <c r="B611" s="28"/>
      <c r="C611" s="28"/>
      <c r="D611" s="28"/>
      <c r="E611" s="28"/>
      <c r="F611" s="28"/>
      <c r="G611" s="28"/>
      <c r="H611" s="28"/>
      <c r="I611" s="28"/>
      <c r="J611" s="28"/>
      <c r="K611" s="28"/>
      <c r="L611" s="28"/>
      <c r="M611" s="28"/>
      <c r="N611" s="28"/>
      <c r="O611" s="28"/>
      <c r="P611" s="28"/>
      <c r="Q611" s="28"/>
      <c r="R611" s="28"/>
      <c r="S611" s="28"/>
      <c r="T611" s="28"/>
      <c r="U611" s="28"/>
      <c r="V611" s="28"/>
      <c r="W611" s="28"/>
    </row>
    <row r="612" spans="2:23" x14ac:dyDescent="0.35">
      <c r="B612" s="28"/>
      <c r="C612" s="28"/>
      <c r="D612" s="28"/>
      <c r="E612" s="28"/>
      <c r="F612" s="28"/>
      <c r="G612" s="28"/>
      <c r="H612" s="28"/>
      <c r="I612" s="28"/>
      <c r="J612" s="28"/>
      <c r="K612" s="28"/>
      <c r="L612" s="28"/>
      <c r="M612" s="28"/>
      <c r="N612" s="28"/>
      <c r="O612" s="28"/>
      <c r="P612" s="28"/>
      <c r="Q612" s="28"/>
      <c r="R612" s="28"/>
      <c r="S612" s="28"/>
      <c r="T612" s="28"/>
      <c r="U612" s="28"/>
      <c r="V612" s="28"/>
      <c r="W612" s="28"/>
    </row>
    <row r="613" spans="2:23" x14ac:dyDescent="0.35">
      <c r="B613" s="28"/>
      <c r="C613" s="28"/>
      <c r="D613" s="28"/>
      <c r="E613" s="28"/>
      <c r="F613" s="28"/>
      <c r="G613" s="28"/>
      <c r="H613" s="28"/>
      <c r="I613" s="28"/>
      <c r="J613" s="28"/>
      <c r="K613" s="28"/>
      <c r="L613" s="28"/>
      <c r="M613" s="28"/>
      <c r="N613" s="28"/>
      <c r="O613" s="28"/>
      <c r="P613" s="28"/>
      <c r="Q613" s="28"/>
      <c r="R613" s="28"/>
      <c r="S613" s="28"/>
      <c r="T613" s="28"/>
      <c r="U613" s="28"/>
      <c r="V613" s="28"/>
      <c r="W613" s="28"/>
    </row>
    <row r="614" spans="2:23" x14ac:dyDescent="0.35">
      <c r="B614" s="28"/>
      <c r="C614" s="28"/>
      <c r="D614" s="28"/>
      <c r="E614" s="28"/>
      <c r="F614" s="28"/>
      <c r="G614" s="28"/>
      <c r="H614" s="28"/>
      <c r="I614" s="28"/>
      <c r="J614" s="28"/>
      <c r="K614" s="28"/>
      <c r="L614" s="28"/>
      <c r="M614" s="28"/>
      <c r="N614" s="28"/>
      <c r="O614" s="28"/>
      <c r="P614" s="28"/>
      <c r="Q614" s="28"/>
      <c r="R614" s="28"/>
      <c r="S614" s="28"/>
      <c r="T614" s="28"/>
      <c r="U614" s="28"/>
      <c r="V614" s="28"/>
      <c r="W614" s="28"/>
    </row>
    <row r="615" spans="2:23" x14ac:dyDescent="0.35">
      <c r="B615" s="28"/>
      <c r="C615" s="28"/>
      <c r="D615" s="28"/>
      <c r="E615" s="28"/>
      <c r="F615" s="28"/>
      <c r="G615" s="28"/>
      <c r="H615" s="28"/>
      <c r="I615" s="28"/>
      <c r="J615" s="28"/>
      <c r="K615" s="28"/>
      <c r="L615" s="28"/>
      <c r="M615" s="28"/>
      <c r="N615" s="28"/>
      <c r="O615" s="28"/>
      <c r="P615" s="28"/>
      <c r="Q615" s="28"/>
      <c r="R615" s="28"/>
      <c r="S615" s="28"/>
      <c r="T615" s="28"/>
      <c r="U615" s="28"/>
      <c r="V615" s="28"/>
      <c r="W615" s="28"/>
    </row>
    <row r="616" spans="2:23" x14ac:dyDescent="0.35">
      <c r="B616" s="28"/>
      <c r="C616" s="28"/>
      <c r="D616" s="28"/>
      <c r="E616" s="28"/>
      <c r="F616" s="28"/>
      <c r="G616" s="28"/>
      <c r="H616" s="28"/>
      <c r="I616" s="28"/>
      <c r="J616" s="28"/>
      <c r="K616" s="28"/>
      <c r="L616" s="28"/>
      <c r="M616" s="28"/>
      <c r="N616" s="28"/>
      <c r="O616" s="28"/>
      <c r="P616" s="28"/>
      <c r="Q616" s="28"/>
      <c r="R616" s="28"/>
      <c r="S616" s="28"/>
      <c r="T616" s="28"/>
      <c r="U616" s="28"/>
      <c r="V616" s="28"/>
      <c r="W616" s="28"/>
    </row>
    <row r="617" spans="2:23" x14ac:dyDescent="0.35">
      <c r="B617" s="28"/>
      <c r="C617" s="28"/>
      <c r="D617" s="28"/>
      <c r="E617" s="28"/>
      <c r="F617" s="28"/>
      <c r="G617" s="28"/>
      <c r="H617" s="28"/>
      <c r="I617" s="28"/>
      <c r="J617" s="28"/>
      <c r="K617" s="28"/>
      <c r="L617" s="28"/>
      <c r="M617" s="28"/>
      <c r="N617" s="28"/>
      <c r="O617" s="28"/>
      <c r="P617" s="28"/>
      <c r="Q617" s="28"/>
      <c r="R617" s="28"/>
      <c r="S617" s="28"/>
      <c r="T617" s="28"/>
      <c r="U617" s="28"/>
      <c r="V617" s="28"/>
      <c r="W617" s="28"/>
    </row>
    <row r="618" spans="2:23" x14ac:dyDescent="0.35">
      <c r="B618" s="28"/>
      <c r="C618" s="28"/>
      <c r="D618" s="28"/>
      <c r="E618" s="28"/>
      <c r="F618" s="28"/>
      <c r="G618" s="28"/>
      <c r="H618" s="28"/>
      <c r="I618" s="28"/>
      <c r="J618" s="28"/>
      <c r="K618" s="28"/>
      <c r="L618" s="28"/>
      <c r="M618" s="28"/>
      <c r="N618" s="28"/>
      <c r="O618" s="28"/>
      <c r="P618" s="28"/>
      <c r="Q618" s="28"/>
      <c r="R618" s="28"/>
      <c r="S618" s="28"/>
      <c r="T618" s="28"/>
      <c r="U618" s="28"/>
      <c r="V618" s="28"/>
      <c r="W618" s="28"/>
    </row>
    <row r="619" spans="2:23" x14ac:dyDescent="0.35">
      <c r="B619" s="28"/>
      <c r="C619" s="28"/>
      <c r="D619" s="28"/>
      <c r="E619" s="28"/>
      <c r="F619" s="28"/>
      <c r="G619" s="28"/>
      <c r="H619" s="28"/>
      <c r="I619" s="28"/>
      <c r="J619" s="28"/>
      <c r="K619" s="28"/>
      <c r="L619" s="28"/>
      <c r="M619" s="28"/>
      <c r="N619" s="28"/>
      <c r="O619" s="28"/>
      <c r="P619" s="28"/>
      <c r="Q619" s="28"/>
      <c r="R619" s="28"/>
      <c r="S619" s="28"/>
      <c r="T619" s="28"/>
      <c r="U619" s="28"/>
      <c r="V619" s="28"/>
      <c r="W619" s="28"/>
    </row>
    <row r="620" spans="2:23" x14ac:dyDescent="0.35">
      <c r="B620" s="28"/>
      <c r="C620" s="28"/>
      <c r="D620" s="28"/>
      <c r="E620" s="28"/>
      <c r="F620" s="28"/>
      <c r="G620" s="28"/>
      <c r="H620" s="28"/>
      <c r="I620" s="28"/>
      <c r="J620" s="28"/>
      <c r="K620" s="28"/>
      <c r="L620" s="28"/>
      <c r="M620" s="28"/>
      <c r="N620" s="28"/>
      <c r="O620" s="28"/>
      <c r="P620" s="28"/>
      <c r="Q620" s="28"/>
      <c r="R620" s="28"/>
      <c r="S620" s="28"/>
      <c r="T620" s="28"/>
      <c r="U620" s="28"/>
      <c r="V620" s="28"/>
      <c r="W620" s="28"/>
    </row>
    <row r="621" spans="2:23" x14ac:dyDescent="0.35">
      <c r="B621" s="28"/>
      <c r="C621" s="28"/>
      <c r="D621" s="28"/>
      <c r="E621" s="28"/>
      <c r="F621" s="28"/>
      <c r="G621" s="28"/>
      <c r="H621" s="28"/>
      <c r="I621" s="28"/>
      <c r="J621" s="28"/>
      <c r="K621" s="28"/>
      <c r="L621" s="28"/>
      <c r="M621" s="28"/>
      <c r="N621" s="28"/>
      <c r="O621" s="28"/>
      <c r="P621" s="28"/>
      <c r="Q621" s="28"/>
      <c r="R621" s="28"/>
      <c r="S621" s="28"/>
      <c r="T621" s="28"/>
      <c r="U621" s="28"/>
      <c r="V621" s="28"/>
      <c r="W621" s="28"/>
    </row>
    <row r="622" spans="2:23" x14ac:dyDescent="0.35">
      <c r="B622" s="28"/>
      <c r="C622" s="28"/>
      <c r="D622" s="28"/>
      <c r="E622" s="28"/>
      <c r="F622" s="28"/>
      <c r="G622" s="28"/>
      <c r="H622" s="28"/>
      <c r="I622" s="28"/>
      <c r="J622" s="28"/>
      <c r="K622" s="28"/>
      <c r="L622" s="28"/>
      <c r="M622" s="28"/>
      <c r="N622" s="28"/>
      <c r="O622" s="28"/>
      <c r="P622" s="28"/>
      <c r="Q622" s="28"/>
      <c r="R622" s="28"/>
      <c r="S622" s="28"/>
      <c r="T622" s="28"/>
      <c r="U622" s="28"/>
      <c r="V622" s="28"/>
      <c r="W622" s="28"/>
    </row>
    <row r="623" spans="2:23" x14ac:dyDescent="0.35">
      <c r="B623" s="28"/>
      <c r="C623" s="28"/>
      <c r="D623" s="28"/>
      <c r="E623" s="28"/>
      <c r="F623" s="28"/>
      <c r="G623" s="28"/>
      <c r="H623" s="28"/>
      <c r="I623" s="28"/>
      <c r="J623" s="28"/>
      <c r="K623" s="28"/>
      <c r="L623" s="28"/>
      <c r="M623" s="28"/>
      <c r="N623" s="28"/>
      <c r="O623" s="28"/>
      <c r="P623" s="28"/>
      <c r="Q623" s="28"/>
      <c r="R623" s="28"/>
      <c r="S623" s="28"/>
      <c r="T623" s="28"/>
      <c r="U623" s="28"/>
      <c r="V623" s="28"/>
      <c r="W623" s="28"/>
    </row>
    <row r="624" spans="2:23" x14ac:dyDescent="0.35">
      <c r="B624" s="28"/>
      <c r="C624" s="28"/>
      <c r="D624" s="28"/>
      <c r="E624" s="28"/>
      <c r="F624" s="28"/>
      <c r="G624" s="28"/>
      <c r="H624" s="28"/>
      <c r="I624" s="28"/>
      <c r="J624" s="28"/>
      <c r="K624" s="28"/>
      <c r="L624" s="28"/>
      <c r="M624" s="28"/>
      <c r="N624" s="28"/>
      <c r="O624" s="28"/>
      <c r="P624" s="28"/>
      <c r="Q624" s="28"/>
      <c r="R624" s="28"/>
      <c r="S624" s="28"/>
      <c r="T624" s="28"/>
      <c r="U624" s="28"/>
      <c r="V624" s="28"/>
      <c r="W624" s="28"/>
    </row>
    <row r="625" spans="2:23" x14ac:dyDescent="0.35">
      <c r="B625" s="28"/>
      <c r="C625" s="28"/>
      <c r="D625" s="28"/>
      <c r="E625" s="28"/>
      <c r="F625" s="28"/>
      <c r="G625" s="28"/>
      <c r="H625" s="28"/>
      <c r="I625" s="28"/>
      <c r="J625" s="28"/>
      <c r="K625" s="28"/>
      <c r="L625" s="28"/>
      <c r="M625" s="28"/>
      <c r="N625" s="28"/>
      <c r="O625" s="28"/>
      <c r="P625" s="28"/>
      <c r="Q625" s="28"/>
      <c r="R625" s="28"/>
      <c r="S625" s="28"/>
      <c r="T625" s="28"/>
      <c r="U625" s="28"/>
      <c r="V625" s="28"/>
      <c r="W625" s="28"/>
    </row>
    <row r="626" spans="2:23" x14ac:dyDescent="0.35">
      <c r="B626" s="28"/>
      <c r="C626" s="28"/>
      <c r="D626" s="28"/>
      <c r="E626" s="28"/>
      <c r="F626" s="28"/>
      <c r="G626" s="28"/>
      <c r="H626" s="28"/>
      <c r="I626" s="28"/>
      <c r="J626" s="28"/>
      <c r="K626" s="28"/>
      <c r="L626" s="28"/>
      <c r="M626" s="28"/>
      <c r="N626" s="28"/>
      <c r="O626" s="28"/>
      <c r="P626" s="28"/>
      <c r="Q626" s="28"/>
      <c r="R626" s="28"/>
      <c r="S626" s="28"/>
      <c r="T626" s="28"/>
      <c r="U626" s="28"/>
      <c r="V626" s="28"/>
      <c r="W626" s="28"/>
    </row>
    <row r="627" spans="2:23" x14ac:dyDescent="0.35">
      <c r="B627" s="28"/>
      <c r="C627" s="28"/>
      <c r="D627" s="28"/>
      <c r="E627" s="28"/>
      <c r="F627" s="28"/>
      <c r="G627" s="28"/>
      <c r="H627" s="28"/>
      <c r="I627" s="28"/>
      <c r="J627" s="28"/>
      <c r="K627" s="28"/>
      <c r="L627" s="28"/>
      <c r="M627" s="28"/>
      <c r="N627" s="28"/>
      <c r="O627" s="28"/>
      <c r="P627" s="28"/>
      <c r="Q627" s="28"/>
      <c r="R627" s="28"/>
      <c r="S627" s="28"/>
      <c r="T627" s="28"/>
      <c r="U627" s="28"/>
      <c r="V627" s="28"/>
      <c r="W627" s="28"/>
    </row>
    <row r="628" spans="2:23" x14ac:dyDescent="0.35">
      <c r="B628" s="28"/>
      <c r="C628" s="28"/>
      <c r="D628" s="28"/>
      <c r="E628" s="28"/>
      <c r="F628" s="28"/>
      <c r="G628" s="28"/>
      <c r="H628" s="28"/>
      <c r="I628" s="28"/>
      <c r="J628" s="28"/>
      <c r="K628" s="28"/>
      <c r="L628" s="28"/>
      <c r="M628" s="28"/>
      <c r="N628" s="28"/>
      <c r="O628" s="28"/>
      <c r="P628" s="28"/>
      <c r="Q628" s="28"/>
      <c r="R628" s="28"/>
      <c r="S628" s="28"/>
      <c r="T628" s="28"/>
      <c r="U628" s="28"/>
      <c r="V628" s="28"/>
      <c r="W628" s="28"/>
    </row>
    <row r="629" spans="2:23" x14ac:dyDescent="0.35">
      <c r="B629" s="28"/>
      <c r="C629" s="28"/>
      <c r="D629" s="28"/>
      <c r="E629" s="28"/>
      <c r="F629" s="28"/>
      <c r="G629" s="28"/>
      <c r="H629" s="28"/>
      <c r="I629" s="28"/>
      <c r="J629" s="28"/>
      <c r="K629" s="28"/>
      <c r="L629" s="28"/>
      <c r="M629" s="28"/>
      <c r="N629" s="28"/>
      <c r="O629" s="28"/>
      <c r="P629" s="28"/>
      <c r="Q629" s="28"/>
      <c r="R629" s="28"/>
      <c r="S629" s="28"/>
      <c r="T629" s="28"/>
      <c r="U629" s="28"/>
      <c r="V629" s="28"/>
      <c r="W629" s="28"/>
    </row>
    <row r="630" spans="2:23" x14ac:dyDescent="0.35">
      <c r="B630" s="28"/>
      <c r="C630" s="28"/>
      <c r="D630" s="28"/>
      <c r="E630" s="28"/>
      <c r="F630" s="28"/>
      <c r="G630" s="28"/>
      <c r="H630" s="28"/>
      <c r="I630" s="28"/>
      <c r="J630" s="28"/>
      <c r="K630" s="28"/>
      <c r="L630" s="28"/>
      <c r="M630" s="28"/>
      <c r="N630" s="28"/>
      <c r="O630" s="28"/>
      <c r="P630" s="28"/>
      <c r="Q630" s="28"/>
      <c r="R630" s="28"/>
      <c r="S630" s="28"/>
      <c r="T630" s="28"/>
      <c r="U630" s="28"/>
      <c r="V630" s="28"/>
      <c r="W630" s="28"/>
    </row>
    <row r="631" spans="2:23" x14ac:dyDescent="0.35">
      <c r="B631" s="28"/>
      <c r="C631" s="28"/>
      <c r="D631" s="28"/>
      <c r="E631" s="28"/>
      <c r="F631" s="28"/>
      <c r="G631" s="28"/>
      <c r="H631" s="28"/>
      <c r="I631" s="28"/>
      <c r="J631" s="28"/>
      <c r="K631" s="28"/>
      <c r="L631" s="28"/>
      <c r="M631" s="28"/>
      <c r="N631" s="28"/>
      <c r="O631" s="28"/>
      <c r="P631" s="28"/>
      <c r="Q631" s="28"/>
      <c r="R631" s="28"/>
      <c r="S631" s="28"/>
      <c r="T631" s="28"/>
      <c r="U631" s="28"/>
      <c r="V631" s="28"/>
      <c r="W631" s="28"/>
    </row>
    <row r="632" spans="2:23" x14ac:dyDescent="0.35">
      <c r="B632" s="28"/>
      <c r="C632" s="28"/>
      <c r="D632" s="28"/>
      <c r="E632" s="28"/>
      <c r="F632" s="28"/>
      <c r="G632" s="28"/>
      <c r="H632" s="28"/>
      <c r="I632" s="28"/>
      <c r="J632" s="28"/>
      <c r="K632" s="28"/>
      <c r="L632" s="28"/>
      <c r="M632" s="28"/>
      <c r="N632" s="28"/>
      <c r="O632" s="28"/>
      <c r="P632" s="28"/>
      <c r="Q632" s="28"/>
      <c r="R632" s="28"/>
      <c r="S632" s="28"/>
      <c r="T632" s="28"/>
      <c r="U632" s="28"/>
      <c r="V632" s="28"/>
      <c r="W632" s="28"/>
    </row>
    <row r="633" spans="2:23" x14ac:dyDescent="0.35">
      <c r="B633" s="28"/>
      <c r="C633" s="28"/>
      <c r="D633" s="28"/>
      <c r="E633" s="28"/>
      <c r="F633" s="28"/>
      <c r="G633" s="28"/>
      <c r="H633" s="28"/>
      <c r="I633" s="28"/>
      <c r="J633" s="28"/>
      <c r="K633" s="28"/>
      <c r="L633" s="28"/>
      <c r="M633" s="28"/>
      <c r="N633" s="28"/>
      <c r="O633" s="28"/>
      <c r="P633" s="28"/>
      <c r="Q633" s="28"/>
      <c r="R633" s="28"/>
      <c r="S633" s="28"/>
      <c r="T633" s="28"/>
      <c r="U633" s="28"/>
      <c r="V633" s="28"/>
      <c r="W633" s="28"/>
    </row>
    <row r="634" spans="2:23" x14ac:dyDescent="0.35">
      <c r="B634" s="28"/>
      <c r="C634" s="28"/>
      <c r="D634" s="28"/>
      <c r="E634" s="28"/>
      <c r="F634" s="28"/>
      <c r="G634" s="28"/>
      <c r="H634" s="28"/>
      <c r="I634" s="28"/>
      <c r="J634" s="28"/>
      <c r="K634" s="28"/>
      <c r="L634" s="28"/>
      <c r="M634" s="28"/>
      <c r="N634" s="28"/>
      <c r="O634" s="28"/>
      <c r="P634" s="28"/>
      <c r="Q634" s="28"/>
      <c r="R634" s="28"/>
      <c r="S634" s="28"/>
      <c r="T634" s="28"/>
      <c r="U634" s="28"/>
      <c r="V634" s="28"/>
      <c r="W634" s="28"/>
    </row>
    <row r="635" spans="2:23" x14ac:dyDescent="0.35">
      <c r="B635" s="28"/>
      <c r="C635" s="28"/>
      <c r="D635" s="28"/>
      <c r="E635" s="28"/>
      <c r="F635" s="28"/>
      <c r="G635" s="28"/>
      <c r="H635" s="28"/>
      <c r="I635" s="28"/>
      <c r="J635" s="28"/>
      <c r="K635" s="28"/>
      <c r="L635" s="28"/>
      <c r="M635" s="28"/>
      <c r="N635" s="28"/>
      <c r="O635" s="28"/>
      <c r="P635" s="28"/>
      <c r="Q635" s="28"/>
      <c r="R635" s="28"/>
      <c r="S635" s="28"/>
      <c r="T635" s="28"/>
      <c r="U635" s="28"/>
      <c r="V635" s="28"/>
      <c r="W635" s="28"/>
    </row>
    <row r="636" spans="2:23" x14ac:dyDescent="0.35">
      <c r="B636" s="28"/>
      <c r="C636" s="28"/>
      <c r="D636" s="28"/>
      <c r="E636" s="28"/>
      <c r="F636" s="28"/>
      <c r="G636" s="28"/>
      <c r="H636" s="28"/>
      <c r="I636" s="28"/>
      <c r="J636" s="28"/>
      <c r="K636" s="28"/>
      <c r="L636" s="28"/>
      <c r="M636" s="28"/>
      <c r="N636" s="28"/>
      <c r="O636" s="28"/>
      <c r="P636" s="28"/>
      <c r="Q636" s="28"/>
      <c r="R636" s="28"/>
      <c r="S636" s="28"/>
      <c r="T636" s="28"/>
      <c r="U636" s="28"/>
      <c r="V636" s="28"/>
      <c r="W636" s="28"/>
    </row>
    <row r="637" spans="2:23" x14ac:dyDescent="0.35">
      <c r="B637" s="28"/>
      <c r="C637" s="28"/>
      <c r="D637" s="28"/>
      <c r="E637" s="28"/>
      <c r="F637" s="28"/>
      <c r="G637" s="28"/>
      <c r="H637" s="28"/>
      <c r="I637" s="28"/>
      <c r="J637" s="28"/>
      <c r="K637" s="28"/>
      <c r="L637" s="28"/>
      <c r="M637" s="28"/>
      <c r="N637" s="28"/>
      <c r="O637" s="28"/>
      <c r="P637" s="28"/>
      <c r="Q637" s="28"/>
      <c r="R637" s="28"/>
      <c r="S637" s="28"/>
      <c r="T637" s="28"/>
      <c r="U637" s="28"/>
      <c r="V637" s="28"/>
      <c r="W637" s="28"/>
    </row>
    <row r="638" spans="2:23" x14ac:dyDescent="0.35">
      <c r="B638" s="28"/>
      <c r="C638" s="28"/>
      <c r="D638" s="28"/>
      <c r="E638" s="28"/>
      <c r="F638" s="28"/>
      <c r="G638" s="28"/>
      <c r="H638" s="28"/>
      <c r="I638" s="28"/>
      <c r="J638" s="28"/>
      <c r="K638" s="28"/>
      <c r="L638" s="28"/>
      <c r="M638" s="28"/>
      <c r="N638" s="28"/>
      <c r="O638" s="28"/>
      <c r="P638" s="28"/>
      <c r="Q638" s="28"/>
      <c r="R638" s="28"/>
      <c r="S638" s="28"/>
      <c r="T638" s="28"/>
      <c r="U638" s="28"/>
      <c r="V638" s="28"/>
      <c r="W638" s="28"/>
    </row>
    <row r="639" spans="2:23" x14ac:dyDescent="0.35">
      <c r="B639" s="28"/>
      <c r="C639" s="28"/>
      <c r="D639" s="28"/>
      <c r="E639" s="28"/>
      <c r="F639" s="28"/>
      <c r="G639" s="28"/>
      <c r="H639" s="28"/>
      <c r="I639" s="28"/>
      <c r="J639" s="28"/>
      <c r="K639" s="28"/>
      <c r="L639" s="28"/>
      <c r="M639" s="28"/>
      <c r="N639" s="28"/>
      <c r="O639" s="28"/>
      <c r="P639" s="28"/>
      <c r="Q639" s="28"/>
      <c r="R639" s="28"/>
      <c r="S639" s="28"/>
      <c r="T639" s="28"/>
      <c r="U639" s="28"/>
      <c r="V639" s="28"/>
      <c r="W639" s="28"/>
    </row>
    <row r="640" spans="2:23" x14ac:dyDescent="0.35">
      <c r="B640" s="28"/>
      <c r="C640" s="28"/>
      <c r="D640" s="28"/>
      <c r="E640" s="28"/>
      <c r="F640" s="28"/>
      <c r="G640" s="28"/>
      <c r="H640" s="28"/>
      <c r="I640" s="28"/>
      <c r="J640" s="28"/>
      <c r="K640" s="28"/>
      <c r="L640" s="28"/>
      <c r="M640" s="28"/>
      <c r="N640" s="28"/>
      <c r="O640" s="28"/>
      <c r="P640" s="28"/>
      <c r="Q640" s="28"/>
      <c r="R640" s="28"/>
      <c r="S640" s="28"/>
      <c r="T640" s="28"/>
      <c r="U640" s="28"/>
      <c r="V640" s="28"/>
      <c r="W640" s="28"/>
    </row>
    <row r="641" spans="2:23" x14ac:dyDescent="0.35">
      <c r="B641" s="28"/>
      <c r="C641" s="28"/>
      <c r="D641" s="28"/>
      <c r="E641" s="28"/>
      <c r="F641" s="28"/>
      <c r="G641" s="28"/>
      <c r="H641" s="28"/>
      <c r="I641" s="28"/>
      <c r="J641" s="28"/>
      <c r="K641" s="28"/>
      <c r="L641" s="28"/>
      <c r="M641" s="28"/>
      <c r="N641" s="28"/>
      <c r="O641" s="28"/>
      <c r="P641" s="28"/>
      <c r="Q641" s="28"/>
      <c r="R641" s="28"/>
      <c r="S641" s="28"/>
      <c r="T641" s="28"/>
      <c r="U641" s="28"/>
      <c r="V641" s="28"/>
      <c r="W641" s="28"/>
    </row>
    <row r="642" spans="2:23" x14ac:dyDescent="0.35">
      <c r="B642" s="28"/>
      <c r="C642" s="28"/>
      <c r="D642" s="28"/>
      <c r="E642" s="28"/>
      <c r="F642" s="28"/>
      <c r="G642" s="28"/>
      <c r="H642" s="28"/>
      <c r="I642" s="28"/>
      <c r="J642" s="28"/>
      <c r="K642" s="28"/>
      <c r="L642" s="28"/>
      <c r="M642" s="28"/>
      <c r="N642" s="28"/>
      <c r="O642" s="28"/>
      <c r="P642" s="28"/>
      <c r="Q642" s="28"/>
      <c r="R642" s="28"/>
      <c r="S642" s="28"/>
      <c r="T642" s="28"/>
      <c r="U642" s="28"/>
      <c r="V642" s="28"/>
      <c r="W642" s="28"/>
    </row>
    <row r="643" spans="2:23" x14ac:dyDescent="0.35">
      <c r="B643" s="28"/>
      <c r="C643" s="28"/>
      <c r="D643" s="28"/>
      <c r="E643" s="28"/>
      <c r="F643" s="28"/>
      <c r="G643" s="28"/>
      <c r="H643" s="28"/>
      <c r="I643" s="28"/>
      <c r="J643" s="28"/>
      <c r="K643" s="28"/>
      <c r="L643" s="28"/>
      <c r="M643" s="28"/>
      <c r="N643" s="28"/>
      <c r="O643" s="28"/>
      <c r="P643" s="28"/>
      <c r="Q643" s="28"/>
      <c r="R643" s="28"/>
      <c r="S643" s="28"/>
      <c r="T643" s="28"/>
      <c r="U643" s="28"/>
      <c r="V643" s="28"/>
      <c r="W643" s="28"/>
    </row>
    <row r="644" spans="2:23" x14ac:dyDescent="0.35">
      <c r="B644" s="28"/>
      <c r="C644" s="28"/>
      <c r="D644" s="28"/>
      <c r="E644" s="28"/>
      <c r="F644" s="28"/>
      <c r="G644" s="28"/>
      <c r="H644" s="28"/>
      <c r="I644" s="28"/>
      <c r="J644" s="28"/>
      <c r="K644" s="28"/>
      <c r="L644" s="28"/>
      <c r="M644" s="28"/>
      <c r="N644" s="28"/>
      <c r="O644" s="28"/>
      <c r="P644" s="28"/>
      <c r="Q644" s="28"/>
      <c r="R644" s="28"/>
      <c r="S644" s="28"/>
      <c r="T644" s="28"/>
      <c r="U644" s="28"/>
      <c r="V644" s="28"/>
      <c r="W644" s="28"/>
    </row>
    <row r="645" spans="2:23" x14ac:dyDescent="0.35">
      <c r="B645" s="28"/>
      <c r="C645" s="28"/>
      <c r="D645" s="28"/>
      <c r="E645" s="28"/>
      <c r="F645" s="28"/>
      <c r="G645" s="28"/>
      <c r="H645" s="28"/>
      <c r="I645" s="28"/>
      <c r="J645" s="28"/>
      <c r="K645" s="28"/>
      <c r="L645" s="28"/>
      <c r="M645" s="28"/>
      <c r="N645" s="28"/>
      <c r="O645" s="28"/>
      <c r="P645" s="28"/>
      <c r="Q645" s="28"/>
      <c r="R645" s="28"/>
      <c r="S645" s="28"/>
      <c r="T645" s="28"/>
      <c r="U645" s="28"/>
      <c r="V645" s="28"/>
      <c r="W645" s="28"/>
    </row>
    <row r="646" spans="2:23" x14ac:dyDescent="0.35">
      <c r="B646" s="28"/>
      <c r="C646" s="28"/>
      <c r="D646" s="28"/>
      <c r="E646" s="28"/>
      <c r="F646" s="28"/>
      <c r="G646" s="28"/>
      <c r="H646" s="28"/>
      <c r="I646" s="28"/>
      <c r="J646" s="28"/>
      <c r="K646" s="28"/>
      <c r="L646" s="28"/>
      <c r="M646" s="28"/>
      <c r="N646" s="28"/>
      <c r="O646" s="28"/>
      <c r="P646" s="28"/>
      <c r="Q646" s="28"/>
      <c r="R646" s="28"/>
      <c r="S646" s="28"/>
      <c r="T646" s="28"/>
      <c r="U646" s="28"/>
      <c r="V646" s="28"/>
      <c r="W646" s="28"/>
    </row>
    <row r="647" spans="2:23" x14ac:dyDescent="0.35">
      <c r="B647" s="28"/>
      <c r="C647" s="28"/>
      <c r="D647" s="28"/>
      <c r="E647" s="28"/>
      <c r="F647" s="28"/>
      <c r="G647" s="28"/>
      <c r="H647" s="28"/>
      <c r="I647" s="28"/>
      <c r="J647" s="28"/>
      <c r="K647" s="28"/>
      <c r="L647" s="28"/>
      <c r="M647" s="28"/>
      <c r="N647" s="28"/>
      <c r="O647" s="28"/>
      <c r="P647" s="28"/>
      <c r="Q647" s="28"/>
      <c r="R647" s="28"/>
      <c r="S647" s="28"/>
      <c r="T647" s="28"/>
      <c r="U647" s="28"/>
      <c r="V647" s="28"/>
      <c r="W647" s="28"/>
    </row>
    <row r="648" spans="2:23" x14ac:dyDescent="0.35">
      <c r="B648" s="28"/>
      <c r="C648" s="28"/>
      <c r="D648" s="28"/>
      <c r="E648" s="28"/>
      <c r="F648" s="28"/>
      <c r="G648" s="28"/>
      <c r="H648" s="28"/>
      <c r="I648" s="28"/>
      <c r="J648" s="28"/>
      <c r="K648" s="28"/>
      <c r="L648" s="28"/>
      <c r="M648" s="28"/>
      <c r="N648" s="28"/>
      <c r="O648" s="28"/>
      <c r="P648" s="28"/>
      <c r="Q648" s="28"/>
      <c r="R648" s="28"/>
      <c r="S648" s="28"/>
      <c r="T648" s="28"/>
      <c r="U648" s="28"/>
      <c r="V648" s="28"/>
      <c r="W648" s="28"/>
    </row>
    <row r="649" spans="2:23" x14ac:dyDescent="0.35">
      <c r="B649" s="28"/>
      <c r="C649" s="28"/>
      <c r="D649" s="28"/>
      <c r="E649" s="28"/>
      <c r="F649" s="28"/>
      <c r="G649" s="28"/>
      <c r="H649" s="28"/>
      <c r="I649" s="28"/>
      <c r="J649" s="28"/>
      <c r="K649" s="28"/>
      <c r="L649" s="28"/>
      <c r="M649" s="28"/>
      <c r="N649" s="28"/>
      <c r="O649" s="28"/>
      <c r="P649" s="28"/>
      <c r="Q649" s="28"/>
      <c r="R649" s="28"/>
      <c r="S649" s="28"/>
      <c r="T649" s="28"/>
      <c r="U649" s="28"/>
      <c r="V649" s="28"/>
      <c r="W649" s="28"/>
    </row>
    <row r="650" spans="2:23" x14ac:dyDescent="0.35">
      <c r="B650" s="28"/>
      <c r="C650" s="28"/>
      <c r="D650" s="28"/>
      <c r="E650" s="28"/>
      <c r="F650" s="28"/>
      <c r="G650" s="28"/>
      <c r="H650" s="28"/>
      <c r="I650" s="28"/>
      <c r="J650" s="28"/>
      <c r="K650" s="28"/>
      <c r="L650" s="28"/>
      <c r="M650" s="28"/>
      <c r="N650" s="28"/>
      <c r="O650" s="28"/>
      <c r="P650" s="28"/>
      <c r="Q650" s="28"/>
      <c r="R650" s="28"/>
      <c r="S650" s="28"/>
      <c r="T650" s="28"/>
      <c r="U650" s="28"/>
      <c r="V650" s="28"/>
      <c r="W650" s="28"/>
    </row>
    <row r="651" spans="2:23" x14ac:dyDescent="0.35">
      <c r="B651" s="28"/>
      <c r="C651" s="28"/>
      <c r="D651" s="28"/>
      <c r="E651" s="28"/>
      <c r="F651" s="28"/>
      <c r="G651" s="28"/>
      <c r="H651" s="28"/>
      <c r="I651" s="28"/>
      <c r="J651" s="28"/>
      <c r="K651" s="28"/>
      <c r="L651" s="28"/>
      <c r="M651" s="28"/>
      <c r="N651" s="28"/>
      <c r="O651" s="28"/>
      <c r="P651" s="28"/>
      <c r="Q651" s="28"/>
      <c r="R651" s="28"/>
      <c r="S651" s="28"/>
      <c r="T651" s="28"/>
      <c r="U651" s="28"/>
      <c r="V651" s="28"/>
      <c r="W651" s="28"/>
    </row>
    <row r="652" spans="2:23" x14ac:dyDescent="0.35">
      <c r="B652" s="28"/>
      <c r="C652" s="28"/>
      <c r="D652" s="28"/>
      <c r="E652" s="28"/>
      <c r="F652" s="28"/>
      <c r="G652" s="28"/>
      <c r="H652" s="28"/>
      <c r="I652" s="28"/>
      <c r="J652" s="28"/>
      <c r="K652" s="28"/>
      <c r="L652" s="28"/>
      <c r="M652" s="28"/>
      <c r="N652" s="28"/>
      <c r="O652" s="28"/>
      <c r="P652" s="28"/>
      <c r="Q652" s="28"/>
      <c r="R652" s="28"/>
      <c r="S652" s="28"/>
      <c r="T652" s="28"/>
      <c r="U652" s="28"/>
      <c r="V652" s="28"/>
      <c r="W652" s="28"/>
    </row>
    <row r="653" spans="2:23" x14ac:dyDescent="0.35">
      <c r="B653" s="28"/>
      <c r="C653" s="28"/>
      <c r="D653" s="28"/>
      <c r="E653" s="28"/>
      <c r="F653" s="28"/>
      <c r="G653" s="28"/>
      <c r="H653" s="28"/>
      <c r="I653" s="28"/>
      <c r="J653" s="28"/>
      <c r="K653" s="28"/>
      <c r="L653" s="28"/>
      <c r="M653" s="28"/>
      <c r="N653" s="28"/>
      <c r="O653" s="28"/>
      <c r="P653" s="28"/>
      <c r="Q653" s="28"/>
      <c r="R653" s="28"/>
      <c r="S653" s="28"/>
      <c r="T653" s="28"/>
      <c r="U653" s="28"/>
      <c r="V653" s="28"/>
      <c r="W653" s="28"/>
    </row>
    <row r="654" spans="2:23" x14ac:dyDescent="0.35">
      <c r="B654" s="28"/>
      <c r="C654" s="28"/>
      <c r="D654" s="28"/>
      <c r="E654" s="28"/>
      <c r="F654" s="28"/>
      <c r="G654" s="28"/>
      <c r="H654" s="28"/>
      <c r="I654" s="28"/>
      <c r="J654" s="28"/>
      <c r="K654" s="28"/>
      <c r="L654" s="28"/>
      <c r="M654" s="28"/>
      <c r="N654" s="28"/>
      <c r="O654" s="28"/>
      <c r="P654" s="28"/>
      <c r="Q654" s="28"/>
      <c r="R654" s="28"/>
      <c r="S654" s="28"/>
      <c r="T654" s="28"/>
      <c r="U654" s="28"/>
      <c r="V654" s="28"/>
      <c r="W654" s="28"/>
    </row>
    <row r="655" spans="2:23" x14ac:dyDescent="0.35">
      <c r="B655" s="28"/>
      <c r="C655" s="28"/>
      <c r="D655" s="28"/>
      <c r="E655" s="28"/>
      <c r="F655" s="28"/>
      <c r="G655" s="28"/>
      <c r="H655" s="28"/>
      <c r="I655" s="28"/>
      <c r="J655" s="28"/>
      <c r="K655" s="28"/>
      <c r="L655" s="28"/>
      <c r="M655" s="28"/>
      <c r="N655" s="28"/>
      <c r="O655" s="28"/>
      <c r="P655" s="28"/>
      <c r="Q655" s="28"/>
      <c r="R655" s="28"/>
      <c r="S655" s="28"/>
      <c r="T655" s="28"/>
      <c r="U655" s="28"/>
      <c r="V655" s="28"/>
      <c r="W655" s="28"/>
    </row>
    <row r="656" spans="2:23" x14ac:dyDescent="0.35">
      <c r="B656" s="28"/>
      <c r="C656" s="28"/>
      <c r="D656" s="28"/>
      <c r="E656" s="28"/>
      <c r="F656" s="28"/>
      <c r="G656" s="28"/>
      <c r="H656" s="28"/>
      <c r="I656" s="28"/>
      <c r="J656" s="28"/>
      <c r="K656" s="28"/>
      <c r="L656" s="28"/>
      <c r="M656" s="28"/>
      <c r="N656" s="28"/>
      <c r="O656" s="28"/>
      <c r="P656" s="28"/>
      <c r="Q656" s="28"/>
      <c r="R656" s="28"/>
      <c r="S656" s="28"/>
      <c r="T656" s="28"/>
      <c r="U656" s="28"/>
      <c r="V656" s="28"/>
      <c r="W656" s="28"/>
    </row>
    <row r="657" spans="2:23" x14ac:dyDescent="0.35">
      <c r="B657" s="28"/>
      <c r="C657" s="28"/>
      <c r="D657" s="28"/>
      <c r="E657" s="28"/>
      <c r="F657" s="28"/>
      <c r="G657" s="28"/>
      <c r="H657" s="28"/>
      <c r="I657" s="28"/>
      <c r="J657" s="28"/>
      <c r="K657" s="28"/>
      <c r="L657" s="28"/>
      <c r="M657" s="28"/>
      <c r="N657" s="28"/>
      <c r="O657" s="28"/>
      <c r="P657" s="28"/>
      <c r="Q657" s="28"/>
      <c r="R657" s="28"/>
      <c r="S657" s="28"/>
      <c r="T657" s="28"/>
      <c r="U657" s="28"/>
      <c r="V657" s="28"/>
      <c r="W657" s="28"/>
    </row>
    <row r="658" spans="2:23" x14ac:dyDescent="0.35">
      <c r="B658" s="28"/>
      <c r="C658" s="28"/>
      <c r="D658" s="28"/>
      <c r="E658" s="28"/>
      <c r="F658" s="28"/>
      <c r="G658" s="28"/>
      <c r="H658" s="28"/>
      <c r="I658" s="28"/>
      <c r="J658" s="28"/>
      <c r="K658" s="28"/>
      <c r="L658" s="28"/>
      <c r="M658" s="28"/>
      <c r="N658" s="28"/>
      <c r="O658" s="28"/>
      <c r="P658" s="28"/>
      <c r="Q658" s="28"/>
      <c r="R658" s="28"/>
      <c r="S658" s="28"/>
      <c r="T658" s="28"/>
      <c r="U658" s="28"/>
      <c r="V658" s="28"/>
      <c r="W658" s="28"/>
    </row>
    <row r="659" spans="2:23" x14ac:dyDescent="0.35">
      <c r="B659" s="28"/>
      <c r="C659" s="28"/>
      <c r="D659" s="28"/>
      <c r="E659" s="28"/>
      <c r="F659" s="28"/>
      <c r="G659" s="28"/>
      <c r="H659" s="28"/>
      <c r="I659" s="28"/>
      <c r="J659" s="28"/>
      <c r="K659" s="28"/>
      <c r="L659" s="28"/>
      <c r="M659" s="28"/>
      <c r="N659" s="28"/>
      <c r="O659" s="28"/>
      <c r="P659" s="28"/>
      <c r="Q659" s="28"/>
      <c r="R659" s="28"/>
      <c r="S659" s="28"/>
      <c r="T659" s="28"/>
      <c r="U659" s="28"/>
      <c r="V659" s="28"/>
      <c r="W659" s="28"/>
    </row>
    <row r="660" spans="2:23" x14ac:dyDescent="0.35">
      <c r="B660" s="28"/>
      <c r="C660" s="28"/>
      <c r="D660" s="28"/>
      <c r="E660" s="28"/>
      <c r="F660" s="28"/>
      <c r="G660" s="28"/>
      <c r="H660" s="28"/>
      <c r="I660" s="28"/>
      <c r="J660" s="28"/>
      <c r="K660" s="28"/>
      <c r="L660" s="28"/>
      <c r="M660" s="28"/>
      <c r="N660" s="28"/>
      <c r="O660" s="28"/>
      <c r="P660" s="28"/>
      <c r="Q660" s="28"/>
      <c r="R660" s="28"/>
      <c r="S660" s="28"/>
      <c r="T660" s="28"/>
      <c r="U660" s="28"/>
      <c r="V660" s="28"/>
      <c r="W660" s="28"/>
    </row>
    <row r="661" spans="2:23" x14ac:dyDescent="0.35">
      <c r="B661" s="28"/>
      <c r="C661" s="28"/>
      <c r="D661" s="28"/>
      <c r="E661" s="28"/>
      <c r="F661" s="28"/>
      <c r="G661" s="28"/>
      <c r="H661" s="28"/>
      <c r="I661" s="28"/>
      <c r="J661" s="28"/>
      <c r="K661" s="28"/>
      <c r="L661" s="28"/>
      <c r="M661" s="28"/>
      <c r="N661" s="28"/>
      <c r="O661" s="28"/>
      <c r="P661" s="28"/>
      <c r="Q661" s="28"/>
      <c r="R661" s="28"/>
      <c r="S661" s="28"/>
      <c r="T661" s="28"/>
      <c r="U661" s="28"/>
      <c r="V661" s="28"/>
      <c r="W661" s="28"/>
    </row>
    <row r="662" spans="2:23" x14ac:dyDescent="0.35">
      <c r="B662" s="28"/>
      <c r="C662" s="28"/>
      <c r="D662" s="28"/>
      <c r="E662" s="28"/>
      <c r="F662" s="28"/>
      <c r="G662" s="28"/>
      <c r="H662" s="28"/>
      <c r="I662" s="28"/>
      <c r="J662" s="28"/>
      <c r="K662" s="28"/>
      <c r="L662" s="28"/>
      <c r="M662" s="28"/>
      <c r="N662" s="28"/>
      <c r="O662" s="28"/>
      <c r="P662" s="28"/>
      <c r="Q662" s="28"/>
      <c r="R662" s="28"/>
      <c r="S662" s="28"/>
      <c r="T662" s="28"/>
      <c r="U662" s="28"/>
      <c r="V662" s="28"/>
      <c r="W662" s="28"/>
    </row>
    <row r="663" spans="2:23" x14ac:dyDescent="0.35">
      <c r="B663" s="28"/>
      <c r="C663" s="28"/>
      <c r="D663" s="28"/>
      <c r="E663" s="28"/>
      <c r="F663" s="28"/>
      <c r="G663" s="28"/>
      <c r="H663" s="28"/>
      <c r="I663" s="28"/>
      <c r="J663" s="28"/>
      <c r="K663" s="28"/>
      <c r="L663" s="28"/>
      <c r="M663" s="28"/>
      <c r="N663" s="28"/>
      <c r="O663" s="28"/>
      <c r="P663" s="28"/>
      <c r="Q663" s="28"/>
      <c r="R663" s="28"/>
      <c r="S663" s="28"/>
      <c r="T663" s="28"/>
      <c r="U663" s="28"/>
      <c r="V663" s="28"/>
      <c r="W663" s="28"/>
    </row>
    <row r="664" spans="2:23" x14ac:dyDescent="0.35">
      <c r="B664" s="28"/>
      <c r="C664" s="28"/>
      <c r="D664" s="28"/>
      <c r="E664" s="28"/>
      <c r="F664" s="28"/>
      <c r="G664" s="28"/>
      <c r="H664" s="28"/>
      <c r="I664" s="28"/>
      <c r="J664" s="28"/>
      <c r="K664" s="28"/>
      <c r="L664" s="28"/>
      <c r="M664" s="28"/>
      <c r="N664" s="28"/>
      <c r="O664" s="28"/>
      <c r="P664" s="28"/>
      <c r="Q664" s="28"/>
      <c r="R664" s="28"/>
      <c r="S664" s="28"/>
      <c r="T664" s="28"/>
      <c r="U664" s="28"/>
      <c r="V664" s="28"/>
      <c r="W664" s="28"/>
    </row>
    <row r="665" spans="2:23" x14ac:dyDescent="0.35">
      <c r="B665" s="28"/>
      <c r="C665" s="28"/>
      <c r="D665" s="28"/>
      <c r="E665" s="28"/>
      <c r="F665" s="28"/>
      <c r="G665" s="28"/>
      <c r="H665" s="28"/>
      <c r="I665" s="28"/>
      <c r="J665" s="28"/>
      <c r="K665" s="28"/>
      <c r="L665" s="28"/>
      <c r="M665" s="28"/>
      <c r="N665" s="28"/>
      <c r="O665" s="28"/>
      <c r="P665" s="28"/>
      <c r="Q665" s="28"/>
      <c r="R665" s="28"/>
      <c r="S665" s="28"/>
      <c r="T665" s="28"/>
      <c r="U665" s="28"/>
      <c r="V665" s="28"/>
      <c r="W665" s="28"/>
    </row>
    <row r="666" spans="2:23" x14ac:dyDescent="0.35">
      <c r="B666" s="28"/>
      <c r="C666" s="28"/>
      <c r="D666" s="28"/>
      <c r="E666" s="28"/>
      <c r="F666" s="28"/>
      <c r="G666" s="28"/>
      <c r="H666" s="28"/>
      <c r="I666" s="28"/>
      <c r="J666" s="28"/>
      <c r="K666" s="28"/>
      <c r="L666" s="28"/>
      <c r="M666" s="28"/>
      <c r="N666" s="28"/>
      <c r="O666" s="28"/>
      <c r="P666" s="28"/>
      <c r="Q666" s="28"/>
      <c r="R666" s="28"/>
      <c r="S666" s="28"/>
      <c r="T666" s="28"/>
      <c r="U666" s="28"/>
      <c r="V666" s="28"/>
      <c r="W666" s="28"/>
    </row>
    <row r="667" spans="2:23" x14ac:dyDescent="0.35">
      <c r="B667" s="28"/>
      <c r="C667" s="28"/>
      <c r="D667" s="28"/>
      <c r="E667" s="28"/>
      <c r="F667" s="28"/>
      <c r="G667" s="28"/>
      <c r="H667" s="28"/>
      <c r="I667" s="28"/>
      <c r="J667" s="28"/>
      <c r="K667" s="28"/>
      <c r="L667" s="28"/>
      <c r="M667" s="28"/>
      <c r="N667" s="28"/>
      <c r="O667" s="28"/>
      <c r="P667" s="28"/>
      <c r="Q667" s="28"/>
      <c r="R667" s="28"/>
      <c r="S667" s="28"/>
      <c r="T667" s="28"/>
      <c r="U667" s="28"/>
      <c r="V667" s="28"/>
      <c r="W667" s="28"/>
    </row>
    <row r="668" spans="2:23" x14ac:dyDescent="0.35">
      <c r="B668" s="28"/>
      <c r="C668" s="28"/>
      <c r="D668" s="28"/>
      <c r="E668" s="28"/>
      <c r="F668" s="28"/>
      <c r="G668" s="28"/>
      <c r="H668" s="28"/>
      <c r="I668" s="28"/>
      <c r="J668" s="28"/>
      <c r="K668" s="28"/>
      <c r="L668" s="28"/>
      <c r="M668" s="28"/>
      <c r="N668" s="28"/>
      <c r="O668" s="28"/>
      <c r="P668" s="28"/>
      <c r="Q668" s="28"/>
      <c r="R668" s="28"/>
      <c r="S668" s="28"/>
      <c r="T668" s="28"/>
      <c r="U668" s="28"/>
      <c r="V668" s="28"/>
      <c r="W668" s="28"/>
    </row>
    <row r="669" spans="2:23" x14ac:dyDescent="0.35">
      <c r="B669" s="28"/>
      <c r="C669" s="28"/>
      <c r="D669" s="28"/>
      <c r="E669" s="28"/>
      <c r="F669" s="28"/>
      <c r="G669" s="28"/>
      <c r="H669" s="28"/>
      <c r="I669" s="28"/>
      <c r="J669" s="28"/>
      <c r="K669" s="28"/>
      <c r="L669" s="28"/>
      <c r="M669" s="28"/>
      <c r="N669" s="28"/>
      <c r="O669" s="28"/>
      <c r="P669" s="28"/>
      <c r="Q669" s="28"/>
      <c r="R669" s="28"/>
      <c r="S669" s="28"/>
      <c r="T669" s="28"/>
      <c r="U669" s="28"/>
      <c r="V669" s="28"/>
      <c r="W669" s="28"/>
    </row>
    <row r="670" spans="2:23" x14ac:dyDescent="0.35">
      <c r="B670" s="28"/>
      <c r="C670" s="28"/>
      <c r="D670" s="28"/>
      <c r="E670" s="28"/>
      <c r="F670" s="28"/>
      <c r="G670" s="28"/>
      <c r="H670" s="28"/>
      <c r="I670" s="28"/>
      <c r="J670" s="28"/>
      <c r="K670" s="28"/>
      <c r="L670" s="28"/>
      <c r="M670" s="28"/>
      <c r="N670" s="28"/>
      <c r="O670" s="28"/>
      <c r="P670" s="28"/>
      <c r="Q670" s="28"/>
      <c r="R670" s="28"/>
      <c r="S670" s="28"/>
      <c r="T670" s="28"/>
      <c r="U670" s="28"/>
      <c r="V670" s="28"/>
      <c r="W670" s="28"/>
    </row>
    <row r="671" spans="2:23" x14ac:dyDescent="0.35">
      <c r="B671" s="28"/>
      <c r="C671" s="28"/>
      <c r="D671" s="28"/>
      <c r="E671" s="28"/>
      <c r="F671" s="28"/>
      <c r="G671" s="28"/>
      <c r="H671" s="28"/>
      <c r="I671" s="28"/>
      <c r="J671" s="28"/>
      <c r="K671" s="28"/>
      <c r="L671" s="28"/>
      <c r="M671" s="28"/>
      <c r="N671" s="28"/>
      <c r="O671" s="28"/>
      <c r="P671" s="28"/>
      <c r="Q671" s="28"/>
      <c r="R671" s="28"/>
      <c r="S671" s="28"/>
      <c r="T671" s="28"/>
      <c r="U671" s="28"/>
      <c r="V671" s="28"/>
      <c r="W671" s="28"/>
    </row>
    <row r="672" spans="2:23" x14ac:dyDescent="0.35">
      <c r="B672" s="28"/>
      <c r="C672" s="28"/>
      <c r="D672" s="28"/>
      <c r="E672" s="28"/>
      <c r="F672" s="28"/>
      <c r="G672" s="28"/>
      <c r="H672" s="28"/>
      <c r="I672" s="28"/>
      <c r="J672" s="28"/>
      <c r="K672" s="28"/>
      <c r="L672" s="28"/>
      <c r="M672" s="28"/>
      <c r="N672" s="28"/>
      <c r="O672" s="28"/>
      <c r="P672" s="28"/>
      <c r="Q672" s="28"/>
      <c r="R672" s="28"/>
      <c r="S672" s="28"/>
      <c r="T672" s="28"/>
      <c r="U672" s="28"/>
      <c r="V672" s="28"/>
      <c r="W672" s="28"/>
    </row>
    <row r="673" spans="2:23" x14ac:dyDescent="0.35">
      <c r="B673" s="28"/>
      <c r="C673" s="28"/>
      <c r="D673" s="28"/>
      <c r="E673" s="28"/>
      <c r="F673" s="28"/>
      <c r="G673" s="28"/>
      <c r="H673" s="28"/>
      <c r="I673" s="28"/>
      <c r="J673" s="28"/>
      <c r="K673" s="28"/>
      <c r="L673" s="28"/>
      <c r="M673" s="28"/>
      <c r="N673" s="28"/>
      <c r="O673" s="28"/>
      <c r="P673" s="28"/>
      <c r="Q673" s="28"/>
      <c r="R673" s="28"/>
      <c r="S673" s="28"/>
      <c r="T673" s="28"/>
      <c r="U673" s="28"/>
      <c r="V673" s="28"/>
      <c r="W673" s="28"/>
    </row>
    <row r="674" spans="2:23" x14ac:dyDescent="0.35">
      <c r="B674" s="28"/>
      <c r="C674" s="28"/>
      <c r="D674" s="28"/>
      <c r="E674" s="28"/>
      <c r="F674" s="28"/>
      <c r="G674" s="28"/>
      <c r="H674" s="28"/>
      <c r="I674" s="28"/>
      <c r="J674" s="28"/>
      <c r="K674" s="28"/>
      <c r="L674" s="28"/>
      <c r="M674" s="28"/>
      <c r="N674" s="28"/>
      <c r="O674" s="28"/>
      <c r="P674" s="28"/>
      <c r="Q674" s="28"/>
      <c r="R674" s="28"/>
      <c r="S674" s="28"/>
      <c r="T674" s="28"/>
      <c r="U674" s="28"/>
      <c r="V674" s="28"/>
      <c r="W674" s="28"/>
    </row>
    <row r="675" spans="2:23" x14ac:dyDescent="0.35">
      <c r="B675" s="28"/>
      <c r="C675" s="28"/>
      <c r="D675" s="28"/>
      <c r="E675" s="28"/>
      <c r="F675" s="28"/>
      <c r="G675" s="28"/>
      <c r="H675" s="28"/>
      <c r="I675" s="28"/>
      <c r="J675" s="28"/>
      <c r="K675" s="28"/>
      <c r="L675" s="28"/>
      <c r="M675" s="28"/>
      <c r="N675" s="28"/>
      <c r="O675" s="28"/>
      <c r="P675" s="28"/>
      <c r="Q675" s="28"/>
      <c r="R675" s="28"/>
      <c r="S675" s="28"/>
      <c r="T675" s="28"/>
      <c r="U675" s="28"/>
      <c r="V675" s="28"/>
      <c r="W675" s="28"/>
    </row>
    <row r="676" spans="2:23" x14ac:dyDescent="0.35">
      <c r="B676" s="28"/>
      <c r="C676" s="28"/>
      <c r="D676" s="28"/>
      <c r="E676" s="28"/>
      <c r="F676" s="28"/>
      <c r="G676" s="28"/>
      <c r="H676" s="28"/>
      <c r="I676" s="28"/>
      <c r="J676" s="28"/>
      <c r="K676" s="28"/>
      <c r="L676" s="28"/>
      <c r="M676" s="28"/>
      <c r="N676" s="28"/>
      <c r="O676" s="28"/>
      <c r="P676" s="28"/>
      <c r="Q676" s="28"/>
      <c r="R676" s="28"/>
      <c r="S676" s="28"/>
      <c r="T676" s="28"/>
      <c r="U676" s="28"/>
      <c r="V676" s="28"/>
      <c r="W676" s="28"/>
    </row>
    <row r="677" spans="2:23" x14ac:dyDescent="0.35">
      <c r="B677" s="28"/>
      <c r="C677" s="28"/>
      <c r="D677" s="28"/>
      <c r="E677" s="28"/>
      <c r="F677" s="28"/>
      <c r="G677" s="28"/>
      <c r="H677" s="28"/>
      <c r="I677" s="28"/>
      <c r="J677" s="28"/>
      <c r="K677" s="28"/>
      <c r="L677" s="28"/>
      <c r="M677" s="28"/>
      <c r="N677" s="28"/>
      <c r="O677" s="28"/>
      <c r="P677" s="28"/>
      <c r="Q677" s="28"/>
      <c r="R677" s="28"/>
      <c r="S677" s="28"/>
      <c r="T677" s="28"/>
      <c r="U677" s="28"/>
      <c r="V677" s="28"/>
      <c r="W677" s="28"/>
    </row>
    <row r="678" spans="2:23" x14ac:dyDescent="0.35">
      <c r="B678" s="28"/>
      <c r="C678" s="28"/>
      <c r="D678" s="28"/>
      <c r="E678" s="28"/>
      <c r="F678" s="28"/>
      <c r="G678" s="28"/>
      <c r="H678" s="28"/>
      <c r="I678" s="28"/>
      <c r="J678" s="28"/>
      <c r="K678" s="28"/>
      <c r="L678" s="28"/>
      <c r="M678" s="28"/>
      <c r="N678" s="28"/>
      <c r="O678" s="28"/>
      <c r="P678" s="28"/>
      <c r="Q678" s="28"/>
      <c r="R678" s="28"/>
      <c r="S678" s="28"/>
      <c r="T678" s="28"/>
      <c r="U678" s="28"/>
      <c r="V678" s="28"/>
      <c r="W678" s="28"/>
    </row>
    <row r="679" spans="2:23" x14ac:dyDescent="0.35">
      <c r="B679" s="28"/>
      <c r="C679" s="28"/>
      <c r="D679" s="28"/>
      <c r="E679" s="28"/>
      <c r="F679" s="28"/>
      <c r="G679" s="28"/>
      <c r="H679" s="28"/>
      <c r="I679" s="28"/>
      <c r="J679" s="28"/>
      <c r="K679" s="28"/>
      <c r="L679" s="28"/>
      <c r="M679" s="28"/>
      <c r="N679" s="28"/>
      <c r="O679" s="28"/>
      <c r="P679" s="28"/>
      <c r="Q679" s="28"/>
      <c r="R679" s="28"/>
      <c r="S679" s="28"/>
      <c r="T679" s="28"/>
      <c r="U679" s="28"/>
      <c r="V679" s="28"/>
      <c r="W679" s="28"/>
    </row>
    <row r="680" spans="2:23" x14ac:dyDescent="0.35">
      <c r="B680" s="28"/>
      <c r="C680" s="28"/>
      <c r="D680" s="28"/>
      <c r="E680" s="28"/>
      <c r="F680" s="28"/>
      <c r="G680" s="28"/>
      <c r="H680" s="28"/>
      <c r="I680" s="28"/>
      <c r="J680" s="28"/>
      <c r="K680" s="28"/>
      <c r="L680" s="28"/>
      <c r="M680" s="28"/>
      <c r="N680" s="28"/>
      <c r="O680" s="28"/>
      <c r="P680" s="28"/>
      <c r="Q680" s="28"/>
      <c r="R680" s="28"/>
      <c r="S680" s="28"/>
      <c r="T680" s="28"/>
      <c r="U680" s="28"/>
      <c r="V680" s="28"/>
      <c r="W680" s="28"/>
    </row>
    <row r="681" spans="2:23" x14ac:dyDescent="0.35">
      <c r="B681" s="28"/>
      <c r="C681" s="28"/>
      <c r="D681" s="28"/>
      <c r="E681" s="28"/>
      <c r="F681" s="28"/>
      <c r="G681" s="28"/>
      <c r="H681" s="28"/>
      <c r="I681" s="28"/>
      <c r="J681" s="28"/>
      <c r="K681" s="28"/>
      <c r="L681" s="28"/>
      <c r="M681" s="28"/>
      <c r="N681" s="28"/>
      <c r="O681" s="28"/>
      <c r="P681" s="28"/>
      <c r="Q681" s="28"/>
      <c r="R681" s="28"/>
      <c r="S681" s="28"/>
      <c r="T681" s="28"/>
      <c r="U681" s="28"/>
      <c r="V681" s="28"/>
      <c r="W681" s="28"/>
    </row>
    <row r="682" spans="2:23" x14ac:dyDescent="0.35">
      <c r="B682" s="28"/>
      <c r="C682" s="28"/>
      <c r="D682" s="28"/>
      <c r="E682" s="28"/>
      <c r="F682" s="28"/>
      <c r="G682" s="28"/>
      <c r="H682" s="28"/>
      <c r="I682" s="28"/>
      <c r="J682" s="28"/>
      <c r="K682" s="28"/>
      <c r="L682" s="28"/>
      <c r="M682" s="28"/>
      <c r="N682" s="28"/>
      <c r="O682" s="28"/>
      <c r="P682" s="28"/>
      <c r="Q682" s="28"/>
      <c r="R682" s="28"/>
      <c r="S682" s="28"/>
      <c r="T682" s="28"/>
      <c r="U682" s="28"/>
      <c r="V682" s="28"/>
      <c r="W682" s="28"/>
    </row>
    <row r="683" spans="2:23" x14ac:dyDescent="0.35">
      <c r="B683" s="28"/>
      <c r="C683" s="28"/>
      <c r="D683" s="28"/>
      <c r="E683" s="28"/>
      <c r="F683" s="28"/>
      <c r="G683" s="28"/>
      <c r="H683" s="28"/>
      <c r="I683" s="28"/>
      <c r="J683" s="28"/>
      <c r="K683" s="28"/>
      <c r="L683" s="28"/>
      <c r="M683" s="28"/>
      <c r="N683" s="28"/>
      <c r="O683" s="28"/>
      <c r="P683" s="28"/>
      <c r="Q683" s="28"/>
      <c r="R683" s="28"/>
      <c r="S683" s="28"/>
      <c r="T683" s="28"/>
      <c r="U683" s="28"/>
      <c r="V683" s="28"/>
      <c r="W683" s="28"/>
    </row>
    <row r="684" spans="2:23" x14ac:dyDescent="0.35">
      <c r="B684" s="28"/>
      <c r="C684" s="28"/>
      <c r="D684" s="28"/>
      <c r="E684" s="28"/>
      <c r="F684" s="28"/>
      <c r="G684" s="28"/>
      <c r="H684" s="28"/>
      <c r="I684" s="28"/>
      <c r="J684" s="28"/>
      <c r="K684" s="28"/>
      <c r="L684" s="28"/>
      <c r="M684" s="28"/>
      <c r="N684" s="28"/>
      <c r="O684" s="28"/>
      <c r="P684" s="28"/>
      <c r="Q684" s="28"/>
      <c r="R684" s="28"/>
      <c r="S684" s="28"/>
      <c r="T684" s="28"/>
      <c r="U684" s="28"/>
      <c r="V684" s="28"/>
      <c r="W684" s="28"/>
    </row>
    <row r="685" spans="2:23" x14ac:dyDescent="0.35">
      <c r="B685" s="28"/>
      <c r="C685" s="28"/>
      <c r="D685" s="28"/>
      <c r="E685" s="28"/>
      <c r="F685" s="28"/>
      <c r="G685" s="28"/>
      <c r="H685" s="28"/>
      <c r="I685" s="28"/>
      <c r="J685" s="28"/>
      <c r="K685" s="28"/>
      <c r="L685" s="28"/>
      <c r="M685" s="28"/>
      <c r="N685" s="28"/>
      <c r="O685" s="28"/>
      <c r="P685" s="28"/>
      <c r="Q685" s="28"/>
      <c r="R685" s="28"/>
      <c r="S685" s="28"/>
      <c r="T685" s="28"/>
      <c r="U685" s="28"/>
      <c r="V685" s="28"/>
      <c r="W685" s="28"/>
    </row>
    <row r="686" spans="2:23" x14ac:dyDescent="0.35">
      <c r="B686" s="28"/>
      <c r="C686" s="28"/>
      <c r="D686" s="28"/>
      <c r="E686" s="28"/>
      <c r="F686" s="28"/>
      <c r="G686" s="28"/>
      <c r="H686" s="28"/>
      <c r="I686" s="28"/>
      <c r="J686" s="28"/>
      <c r="K686" s="28"/>
      <c r="L686" s="28"/>
      <c r="M686" s="28"/>
      <c r="N686" s="28"/>
      <c r="O686" s="28"/>
      <c r="P686" s="28"/>
      <c r="Q686" s="28"/>
      <c r="R686" s="28"/>
      <c r="S686" s="28"/>
      <c r="T686" s="28"/>
      <c r="U686" s="28"/>
      <c r="V686" s="28"/>
      <c r="W686" s="28"/>
    </row>
    <row r="687" spans="2:23" x14ac:dyDescent="0.35">
      <c r="B687" s="28"/>
      <c r="C687" s="28"/>
      <c r="D687" s="28"/>
      <c r="E687" s="28"/>
      <c r="F687" s="28"/>
      <c r="G687" s="28"/>
      <c r="H687" s="28"/>
      <c r="I687" s="28"/>
      <c r="J687" s="28"/>
      <c r="K687" s="28"/>
      <c r="L687" s="28"/>
      <c r="M687" s="28"/>
      <c r="N687" s="28"/>
      <c r="O687" s="28"/>
      <c r="P687" s="28"/>
      <c r="Q687" s="28"/>
      <c r="R687" s="28"/>
      <c r="S687" s="28"/>
      <c r="T687" s="28"/>
      <c r="U687" s="28"/>
      <c r="V687" s="28"/>
      <c r="W687" s="28"/>
    </row>
    <row r="688" spans="2:23" x14ac:dyDescent="0.35">
      <c r="B688" s="28"/>
      <c r="C688" s="28"/>
      <c r="D688" s="28"/>
      <c r="E688" s="28"/>
      <c r="F688" s="28"/>
      <c r="G688" s="28"/>
      <c r="H688" s="28"/>
      <c r="I688" s="28"/>
      <c r="J688" s="28"/>
      <c r="K688" s="28"/>
      <c r="L688" s="28"/>
      <c r="M688" s="28"/>
      <c r="N688" s="28"/>
      <c r="O688" s="28"/>
      <c r="P688" s="28"/>
      <c r="Q688" s="28"/>
      <c r="R688" s="28"/>
      <c r="S688" s="28"/>
      <c r="T688" s="28"/>
      <c r="U688" s="28"/>
      <c r="V688" s="28"/>
      <c r="W688" s="28"/>
    </row>
    <row r="689" spans="2:23" x14ac:dyDescent="0.35">
      <c r="B689" s="28"/>
      <c r="C689" s="28"/>
      <c r="D689" s="28"/>
      <c r="E689" s="28"/>
      <c r="F689" s="28"/>
      <c r="G689" s="28"/>
      <c r="H689" s="28"/>
      <c r="I689" s="28"/>
      <c r="J689" s="28"/>
      <c r="K689" s="28"/>
      <c r="L689" s="28"/>
      <c r="M689" s="28"/>
      <c r="N689" s="28"/>
      <c r="O689" s="28"/>
      <c r="P689" s="28"/>
      <c r="Q689" s="28"/>
      <c r="R689" s="28"/>
      <c r="S689" s="28"/>
      <c r="T689" s="28"/>
      <c r="U689" s="28"/>
      <c r="V689" s="28"/>
      <c r="W689" s="28"/>
    </row>
    <row r="690" spans="2:23" x14ac:dyDescent="0.35">
      <c r="B690" s="28"/>
      <c r="C690" s="28"/>
      <c r="D690" s="28"/>
      <c r="E690" s="28"/>
      <c r="F690" s="28"/>
      <c r="G690" s="28"/>
      <c r="H690" s="28"/>
      <c r="I690" s="28"/>
      <c r="J690" s="28"/>
      <c r="K690" s="28"/>
      <c r="L690" s="28"/>
      <c r="M690" s="28"/>
      <c r="N690" s="28"/>
      <c r="O690" s="28"/>
      <c r="P690" s="28"/>
      <c r="Q690" s="28"/>
      <c r="R690" s="28"/>
      <c r="S690" s="28"/>
      <c r="T690" s="28"/>
      <c r="U690" s="28"/>
      <c r="V690" s="28"/>
      <c r="W690" s="28"/>
    </row>
    <row r="691" spans="2:23" x14ac:dyDescent="0.35">
      <c r="B691" s="28"/>
      <c r="C691" s="28"/>
      <c r="D691" s="28"/>
      <c r="E691" s="28"/>
      <c r="F691" s="28"/>
      <c r="G691" s="28"/>
      <c r="H691" s="28"/>
      <c r="I691" s="28"/>
      <c r="J691" s="28"/>
      <c r="K691" s="28"/>
      <c r="L691" s="28"/>
      <c r="M691" s="28"/>
      <c r="N691" s="28"/>
      <c r="O691" s="28"/>
      <c r="P691" s="28"/>
      <c r="Q691" s="28"/>
      <c r="R691" s="28"/>
      <c r="S691" s="28"/>
      <c r="T691" s="28"/>
      <c r="U691" s="28"/>
      <c r="V691" s="28"/>
      <c r="W691" s="28"/>
    </row>
    <row r="692" spans="2:23" x14ac:dyDescent="0.35">
      <c r="B692" s="28"/>
      <c r="C692" s="28"/>
      <c r="D692" s="28"/>
      <c r="E692" s="28"/>
      <c r="F692" s="28"/>
      <c r="G692" s="28"/>
      <c r="H692" s="28"/>
      <c r="I692" s="28"/>
      <c r="J692" s="28"/>
      <c r="K692" s="28"/>
      <c r="L692" s="28"/>
      <c r="M692" s="28"/>
      <c r="N692" s="28"/>
      <c r="O692" s="28"/>
      <c r="P692" s="28"/>
      <c r="Q692" s="28"/>
      <c r="R692" s="28"/>
      <c r="S692" s="28"/>
      <c r="T692" s="28"/>
      <c r="U692" s="28"/>
      <c r="V692" s="28"/>
      <c r="W692" s="28"/>
    </row>
    <row r="693" spans="2:23" x14ac:dyDescent="0.35">
      <c r="B693" s="28"/>
      <c r="C693" s="28"/>
      <c r="D693" s="28"/>
      <c r="E693" s="28"/>
      <c r="F693" s="28"/>
      <c r="G693" s="28"/>
      <c r="H693" s="28"/>
      <c r="I693" s="28"/>
      <c r="J693" s="28"/>
      <c r="K693" s="28"/>
      <c r="L693" s="28"/>
      <c r="M693" s="28"/>
      <c r="N693" s="28"/>
      <c r="O693" s="28"/>
      <c r="P693" s="28"/>
      <c r="Q693" s="28"/>
      <c r="R693" s="28"/>
      <c r="S693" s="28"/>
      <c r="T693" s="28"/>
      <c r="U693" s="28"/>
      <c r="V693" s="28"/>
      <c r="W693" s="28"/>
    </row>
    <row r="694" spans="2:23" x14ac:dyDescent="0.35">
      <c r="B694" s="28"/>
      <c r="C694" s="28"/>
      <c r="D694" s="28"/>
      <c r="E694" s="28"/>
      <c r="F694" s="28"/>
      <c r="G694" s="28"/>
      <c r="H694" s="28"/>
      <c r="I694" s="28"/>
      <c r="J694" s="28"/>
      <c r="K694" s="28"/>
      <c r="L694" s="28"/>
      <c r="M694" s="28"/>
      <c r="N694" s="28"/>
      <c r="O694" s="28"/>
      <c r="P694" s="28"/>
      <c r="Q694" s="28"/>
      <c r="R694" s="28"/>
      <c r="S694" s="28"/>
      <c r="T694" s="28"/>
      <c r="U694" s="28"/>
      <c r="V694" s="28"/>
      <c r="W694" s="28"/>
    </row>
    <row r="695" spans="2:23" x14ac:dyDescent="0.35">
      <c r="B695" s="28"/>
      <c r="C695" s="28"/>
      <c r="D695" s="28"/>
      <c r="E695" s="28"/>
      <c r="F695" s="28"/>
      <c r="G695" s="28"/>
      <c r="H695" s="28"/>
      <c r="I695" s="28"/>
      <c r="J695" s="28"/>
      <c r="K695" s="28"/>
      <c r="L695" s="28"/>
      <c r="M695" s="28"/>
      <c r="N695" s="28"/>
      <c r="O695" s="28"/>
      <c r="P695" s="28"/>
      <c r="Q695" s="28"/>
      <c r="R695" s="28"/>
      <c r="S695" s="28"/>
      <c r="T695" s="28"/>
      <c r="U695" s="28"/>
      <c r="V695" s="28"/>
      <c r="W695" s="28"/>
    </row>
    <row r="696" spans="2:23" x14ac:dyDescent="0.35">
      <c r="B696" s="28"/>
      <c r="C696" s="28"/>
      <c r="D696" s="28"/>
      <c r="E696" s="28"/>
      <c r="F696" s="28"/>
      <c r="G696" s="28"/>
      <c r="H696" s="28"/>
      <c r="I696" s="28"/>
      <c r="J696" s="28"/>
      <c r="K696" s="28"/>
      <c r="L696" s="28"/>
      <c r="M696" s="28"/>
      <c r="N696" s="28"/>
      <c r="O696" s="28"/>
      <c r="P696" s="28"/>
      <c r="Q696" s="28"/>
      <c r="R696" s="28"/>
      <c r="S696" s="28"/>
      <c r="T696" s="28"/>
      <c r="U696" s="28"/>
      <c r="V696" s="28"/>
      <c r="W696" s="28"/>
    </row>
    <row r="697" spans="2:23" x14ac:dyDescent="0.35">
      <c r="B697" s="28"/>
      <c r="C697" s="28"/>
      <c r="D697" s="28"/>
      <c r="E697" s="28"/>
      <c r="F697" s="28"/>
      <c r="G697" s="28"/>
      <c r="H697" s="28"/>
      <c r="I697" s="28"/>
      <c r="J697" s="28"/>
      <c r="K697" s="28"/>
      <c r="L697" s="28"/>
      <c r="M697" s="28"/>
      <c r="N697" s="28"/>
      <c r="O697" s="28"/>
      <c r="P697" s="28"/>
      <c r="Q697" s="28"/>
      <c r="R697" s="28"/>
      <c r="S697" s="28"/>
      <c r="T697" s="28"/>
      <c r="U697" s="28"/>
      <c r="V697" s="28"/>
      <c r="W697" s="28"/>
    </row>
    <row r="698" spans="2:23" x14ac:dyDescent="0.35">
      <c r="B698" s="28"/>
      <c r="C698" s="28"/>
      <c r="D698" s="28"/>
      <c r="E698" s="28"/>
      <c r="F698" s="28"/>
      <c r="G698" s="28"/>
      <c r="H698" s="28"/>
      <c r="I698" s="28"/>
      <c r="J698" s="28"/>
      <c r="K698" s="28"/>
      <c r="L698" s="28"/>
      <c r="M698" s="28"/>
      <c r="N698" s="28"/>
      <c r="O698" s="28"/>
      <c r="P698" s="28"/>
      <c r="Q698" s="28"/>
      <c r="R698" s="28"/>
      <c r="S698" s="28"/>
      <c r="T698" s="28"/>
      <c r="U698" s="28"/>
      <c r="V698" s="28"/>
      <c r="W698" s="28"/>
    </row>
    <row r="699" spans="2:23" x14ac:dyDescent="0.35">
      <c r="B699" s="28"/>
      <c r="C699" s="28"/>
      <c r="D699" s="28"/>
      <c r="E699" s="28"/>
      <c r="F699" s="28"/>
      <c r="G699" s="28"/>
      <c r="H699" s="28"/>
      <c r="I699" s="28"/>
      <c r="J699" s="28"/>
      <c r="K699" s="28"/>
      <c r="L699" s="28"/>
      <c r="M699" s="28"/>
      <c r="N699" s="28"/>
      <c r="O699" s="28"/>
      <c r="P699" s="28"/>
      <c r="Q699" s="28"/>
      <c r="R699" s="28"/>
      <c r="S699" s="28"/>
      <c r="T699" s="28"/>
      <c r="U699" s="28"/>
      <c r="V699" s="28"/>
      <c r="W699" s="28"/>
    </row>
    <row r="700" spans="2:23" x14ac:dyDescent="0.35">
      <c r="B700" s="28"/>
      <c r="C700" s="28"/>
      <c r="D700" s="28"/>
      <c r="E700" s="28"/>
      <c r="F700" s="28"/>
      <c r="G700" s="28"/>
      <c r="H700" s="28"/>
      <c r="I700" s="28"/>
      <c r="J700" s="28"/>
      <c r="K700" s="28"/>
      <c r="L700" s="28"/>
      <c r="M700" s="28"/>
      <c r="N700" s="28"/>
      <c r="O700" s="28"/>
      <c r="P700" s="28"/>
      <c r="Q700" s="28"/>
      <c r="R700" s="28"/>
      <c r="S700" s="28"/>
      <c r="T700" s="28"/>
      <c r="U700" s="28"/>
      <c r="V700" s="28"/>
      <c r="W700" s="28"/>
    </row>
    <row r="701" spans="2:23" x14ac:dyDescent="0.35">
      <c r="B701" s="28"/>
      <c r="C701" s="28"/>
      <c r="D701" s="28"/>
      <c r="E701" s="28"/>
      <c r="F701" s="28"/>
      <c r="G701" s="28"/>
      <c r="H701" s="28"/>
      <c r="I701" s="28"/>
      <c r="J701" s="28"/>
      <c r="K701" s="28"/>
      <c r="L701" s="28"/>
      <c r="M701" s="28"/>
      <c r="N701" s="28"/>
      <c r="O701" s="28"/>
      <c r="P701" s="28"/>
      <c r="Q701" s="28"/>
      <c r="R701" s="28"/>
      <c r="S701" s="28"/>
      <c r="T701" s="28"/>
      <c r="U701" s="28"/>
      <c r="V701" s="28"/>
      <c r="W701" s="28"/>
    </row>
    <row r="702" spans="2:23" x14ac:dyDescent="0.35">
      <c r="B702" s="28"/>
      <c r="C702" s="28"/>
      <c r="D702" s="28"/>
      <c r="E702" s="28"/>
      <c r="F702" s="28"/>
      <c r="G702" s="28"/>
      <c r="H702" s="28"/>
      <c r="I702" s="28"/>
      <c r="J702" s="28"/>
      <c r="K702" s="28"/>
      <c r="L702" s="28"/>
      <c r="M702" s="28"/>
      <c r="N702" s="28"/>
      <c r="O702" s="28"/>
      <c r="P702" s="28"/>
      <c r="Q702" s="28"/>
      <c r="R702" s="28"/>
      <c r="S702" s="28"/>
      <c r="T702" s="28"/>
      <c r="U702" s="28"/>
      <c r="V702" s="28"/>
      <c r="W702" s="28"/>
    </row>
    <row r="703" spans="2:23" x14ac:dyDescent="0.35">
      <c r="B703" s="28"/>
      <c r="C703" s="28"/>
      <c r="D703" s="28"/>
      <c r="E703" s="28"/>
      <c r="F703" s="28"/>
      <c r="G703" s="28"/>
      <c r="H703" s="28"/>
      <c r="I703" s="28"/>
      <c r="J703" s="28"/>
      <c r="K703" s="28"/>
      <c r="L703" s="28"/>
      <c r="M703" s="28"/>
      <c r="N703" s="28"/>
      <c r="O703" s="28"/>
      <c r="P703" s="28"/>
      <c r="Q703" s="28"/>
      <c r="R703" s="28"/>
      <c r="S703" s="28"/>
      <c r="T703" s="28"/>
      <c r="U703" s="28"/>
      <c r="V703" s="28"/>
      <c r="W703" s="28"/>
    </row>
    <row r="704" spans="2:23" x14ac:dyDescent="0.35">
      <c r="B704" s="28"/>
      <c r="C704" s="28"/>
      <c r="D704" s="28"/>
      <c r="E704" s="28"/>
      <c r="F704" s="28"/>
      <c r="G704" s="28"/>
      <c r="H704" s="28"/>
      <c r="I704" s="28"/>
      <c r="J704" s="28"/>
      <c r="K704" s="28"/>
      <c r="L704" s="28"/>
      <c r="M704" s="28"/>
      <c r="N704" s="28"/>
      <c r="O704" s="28"/>
      <c r="P704" s="28"/>
      <c r="Q704" s="28"/>
      <c r="R704" s="28"/>
      <c r="S704" s="28"/>
      <c r="T704" s="28"/>
      <c r="U704" s="28"/>
      <c r="V704" s="28"/>
      <c r="W704" s="28"/>
    </row>
    <row r="705" spans="2:23" x14ac:dyDescent="0.35">
      <c r="B705" s="28"/>
      <c r="C705" s="28"/>
      <c r="D705" s="28"/>
      <c r="E705" s="28"/>
      <c r="F705" s="28"/>
      <c r="G705" s="28"/>
      <c r="H705" s="28"/>
      <c r="I705" s="28"/>
      <c r="J705" s="28"/>
      <c r="K705" s="28"/>
      <c r="L705" s="28"/>
      <c r="M705" s="28"/>
      <c r="N705" s="28"/>
      <c r="O705" s="28"/>
      <c r="P705" s="28"/>
      <c r="Q705" s="28"/>
      <c r="R705" s="28"/>
      <c r="S705" s="28"/>
      <c r="T705" s="28"/>
      <c r="U705" s="28"/>
      <c r="V705" s="28"/>
      <c r="W705" s="28"/>
    </row>
    <row r="706" spans="2:23" x14ac:dyDescent="0.35">
      <c r="B706" s="28"/>
      <c r="C706" s="28"/>
      <c r="D706" s="28"/>
      <c r="E706" s="28"/>
      <c r="F706" s="28"/>
      <c r="G706" s="28"/>
      <c r="H706" s="28"/>
      <c r="I706" s="28"/>
      <c r="J706" s="28"/>
      <c r="K706" s="28"/>
      <c r="L706" s="28"/>
      <c r="M706" s="28"/>
      <c r="N706" s="28"/>
      <c r="O706" s="28"/>
      <c r="P706" s="28"/>
      <c r="Q706" s="28"/>
      <c r="R706" s="28"/>
      <c r="S706" s="28"/>
      <c r="T706" s="28"/>
      <c r="U706" s="28"/>
      <c r="V706" s="28"/>
      <c r="W706" s="28"/>
    </row>
    <row r="707" spans="2:23" x14ac:dyDescent="0.35">
      <c r="B707" s="28"/>
      <c r="C707" s="28"/>
      <c r="D707" s="28"/>
      <c r="E707" s="28"/>
      <c r="F707" s="28"/>
      <c r="G707" s="28"/>
      <c r="H707" s="28"/>
      <c r="I707" s="28"/>
      <c r="J707" s="28"/>
      <c r="K707" s="28"/>
      <c r="L707" s="28"/>
      <c r="M707" s="28"/>
      <c r="N707" s="28"/>
      <c r="O707" s="28"/>
      <c r="P707" s="28"/>
      <c r="Q707" s="28"/>
      <c r="R707" s="28"/>
      <c r="S707" s="28"/>
      <c r="T707" s="28"/>
      <c r="U707" s="28"/>
      <c r="V707" s="28"/>
      <c r="W707" s="28"/>
    </row>
    <row r="708" spans="2:23" x14ac:dyDescent="0.35">
      <c r="B708" s="28"/>
      <c r="C708" s="28"/>
      <c r="D708" s="28"/>
      <c r="E708" s="28"/>
      <c r="F708" s="28"/>
      <c r="G708" s="28"/>
      <c r="H708" s="28"/>
      <c r="I708" s="28"/>
      <c r="J708" s="28"/>
      <c r="K708" s="28"/>
      <c r="L708" s="28"/>
      <c r="M708" s="28"/>
      <c r="N708" s="28"/>
      <c r="O708" s="28"/>
      <c r="P708" s="28"/>
      <c r="Q708" s="28"/>
      <c r="R708" s="28"/>
      <c r="S708" s="28"/>
      <c r="T708" s="28"/>
      <c r="U708" s="28"/>
      <c r="V708" s="28"/>
      <c r="W708" s="28"/>
    </row>
    <row r="709" spans="2:23" x14ac:dyDescent="0.35">
      <c r="B709" s="28"/>
      <c r="C709" s="28"/>
      <c r="D709" s="28"/>
      <c r="E709" s="28"/>
      <c r="F709" s="28"/>
      <c r="G709" s="28"/>
      <c r="H709" s="28"/>
      <c r="I709" s="28"/>
      <c r="J709" s="28"/>
      <c r="K709" s="28"/>
      <c r="L709" s="28"/>
      <c r="M709" s="28"/>
      <c r="N709" s="28"/>
      <c r="O709" s="28"/>
      <c r="P709" s="28"/>
      <c r="Q709" s="28"/>
      <c r="R709" s="28"/>
      <c r="S709" s="28"/>
      <c r="T709" s="28"/>
      <c r="U709" s="28"/>
      <c r="V709" s="28"/>
      <c r="W709" s="28"/>
    </row>
    <row r="710" spans="2:23" x14ac:dyDescent="0.35">
      <c r="B710" s="28"/>
      <c r="C710" s="28"/>
      <c r="D710" s="28"/>
      <c r="E710" s="28"/>
      <c r="F710" s="28"/>
      <c r="G710" s="28"/>
      <c r="H710" s="28"/>
      <c r="I710" s="28"/>
      <c r="J710" s="28"/>
      <c r="K710" s="28"/>
      <c r="L710" s="28"/>
      <c r="M710" s="28"/>
      <c r="N710" s="28"/>
      <c r="O710" s="28"/>
      <c r="P710" s="28"/>
      <c r="Q710" s="28"/>
      <c r="R710" s="28"/>
      <c r="S710" s="28"/>
      <c r="T710" s="28"/>
      <c r="U710" s="28"/>
      <c r="V710" s="28"/>
      <c r="W710" s="28"/>
    </row>
    <row r="711" spans="2:23" x14ac:dyDescent="0.35">
      <c r="B711" s="28"/>
      <c r="C711" s="28"/>
      <c r="D711" s="28"/>
      <c r="E711" s="28"/>
      <c r="F711" s="28"/>
      <c r="G711" s="28"/>
      <c r="H711" s="28"/>
      <c r="I711" s="28"/>
      <c r="J711" s="28"/>
      <c r="K711" s="28"/>
      <c r="L711" s="28"/>
      <c r="M711" s="28"/>
      <c r="N711" s="28"/>
      <c r="O711" s="28"/>
      <c r="P711" s="28"/>
      <c r="Q711" s="28"/>
      <c r="R711" s="28"/>
      <c r="S711" s="28"/>
      <c r="T711" s="28"/>
      <c r="U711" s="28"/>
      <c r="V711" s="28"/>
      <c r="W711" s="28"/>
    </row>
    <row r="712" spans="2:23" x14ac:dyDescent="0.35">
      <c r="B712" s="28"/>
      <c r="C712" s="28"/>
      <c r="D712" s="28"/>
      <c r="E712" s="28"/>
      <c r="F712" s="28"/>
      <c r="G712" s="28"/>
      <c r="H712" s="28"/>
      <c r="I712" s="28"/>
      <c r="J712" s="28"/>
      <c r="K712" s="28"/>
      <c r="L712" s="28"/>
      <c r="M712" s="28"/>
      <c r="N712" s="28"/>
      <c r="O712" s="28"/>
      <c r="P712" s="28"/>
      <c r="Q712" s="28"/>
      <c r="R712" s="28"/>
      <c r="S712" s="28"/>
      <c r="T712" s="28"/>
      <c r="U712" s="28"/>
      <c r="V712" s="28"/>
      <c r="W712" s="28"/>
    </row>
    <row r="713" spans="2:23" x14ac:dyDescent="0.35">
      <c r="B713" s="28"/>
      <c r="C713" s="28"/>
      <c r="D713" s="28"/>
      <c r="E713" s="28"/>
      <c r="F713" s="28"/>
      <c r="G713" s="28"/>
      <c r="H713" s="28"/>
      <c r="I713" s="28"/>
      <c r="J713" s="28"/>
      <c r="K713" s="28"/>
      <c r="L713" s="28"/>
      <c r="M713" s="28"/>
      <c r="N713" s="28"/>
      <c r="O713" s="28"/>
      <c r="P713" s="28"/>
      <c r="Q713" s="28"/>
      <c r="R713" s="28"/>
      <c r="S713" s="28"/>
      <c r="T713" s="28"/>
      <c r="U713" s="28"/>
      <c r="V713" s="28"/>
      <c r="W713" s="28"/>
    </row>
    <row r="714" spans="2:23" x14ac:dyDescent="0.35">
      <c r="B714" s="28"/>
      <c r="C714" s="28"/>
      <c r="D714" s="28"/>
      <c r="E714" s="28"/>
      <c r="F714" s="28"/>
      <c r="G714" s="28"/>
      <c r="H714" s="28"/>
      <c r="I714" s="28"/>
      <c r="J714" s="28"/>
      <c r="K714" s="28"/>
      <c r="L714" s="28"/>
      <c r="M714" s="28"/>
      <c r="N714" s="28"/>
      <c r="O714" s="28"/>
      <c r="P714" s="28"/>
      <c r="Q714" s="28"/>
      <c r="R714" s="28"/>
      <c r="S714" s="28"/>
      <c r="T714" s="28"/>
      <c r="U714" s="28"/>
      <c r="V714" s="28"/>
      <c r="W714" s="28"/>
    </row>
    <row r="715" spans="2:23" x14ac:dyDescent="0.35">
      <c r="B715" s="28"/>
      <c r="C715" s="28"/>
      <c r="D715" s="28"/>
      <c r="E715" s="28"/>
      <c r="F715" s="28"/>
      <c r="G715" s="28"/>
      <c r="H715" s="28"/>
      <c r="I715" s="28"/>
      <c r="J715" s="28"/>
      <c r="K715" s="28"/>
      <c r="L715" s="28"/>
      <c r="M715" s="28"/>
      <c r="N715" s="28"/>
      <c r="O715" s="28"/>
      <c r="P715" s="28"/>
      <c r="Q715" s="28"/>
      <c r="R715" s="28"/>
      <c r="S715" s="28"/>
      <c r="T715" s="28"/>
      <c r="U715" s="28"/>
      <c r="V715" s="28"/>
      <c r="W715" s="28"/>
    </row>
    <row r="716" spans="2:23" x14ac:dyDescent="0.35">
      <c r="B716" s="28"/>
      <c r="C716" s="28"/>
      <c r="D716" s="28"/>
      <c r="E716" s="28"/>
      <c r="F716" s="28"/>
      <c r="G716" s="28"/>
      <c r="H716" s="28"/>
      <c r="I716" s="28"/>
      <c r="J716" s="28"/>
      <c r="K716" s="28"/>
      <c r="L716" s="28"/>
      <c r="M716" s="28"/>
      <c r="N716" s="28"/>
      <c r="O716" s="28"/>
      <c r="P716" s="28"/>
      <c r="Q716" s="28"/>
      <c r="R716" s="28"/>
      <c r="S716" s="28"/>
      <c r="T716" s="28"/>
      <c r="U716" s="28"/>
      <c r="V716" s="28"/>
      <c r="W716" s="28"/>
    </row>
    <row r="717" spans="2:23" x14ac:dyDescent="0.35">
      <c r="B717" s="28"/>
      <c r="C717" s="28"/>
      <c r="D717" s="28"/>
      <c r="E717" s="28"/>
      <c r="F717" s="28"/>
      <c r="G717" s="28"/>
      <c r="H717" s="28"/>
      <c r="I717" s="28"/>
      <c r="J717" s="28"/>
      <c r="K717" s="28"/>
      <c r="L717" s="28"/>
      <c r="M717" s="28"/>
      <c r="N717" s="28"/>
      <c r="O717" s="28"/>
      <c r="P717" s="28"/>
      <c r="Q717" s="28"/>
      <c r="R717" s="28"/>
      <c r="S717" s="28"/>
      <c r="T717" s="28"/>
      <c r="U717" s="28"/>
      <c r="V717" s="28"/>
      <c r="W717" s="28"/>
    </row>
    <row r="718" spans="2:23" x14ac:dyDescent="0.35">
      <c r="B718" s="28"/>
      <c r="C718" s="28"/>
      <c r="D718" s="28"/>
      <c r="E718" s="28"/>
      <c r="F718" s="28"/>
      <c r="G718" s="28"/>
      <c r="H718" s="28"/>
      <c r="I718" s="28"/>
      <c r="J718" s="28"/>
      <c r="K718" s="28"/>
      <c r="L718" s="28"/>
      <c r="M718" s="28"/>
      <c r="N718" s="28"/>
      <c r="O718" s="28"/>
      <c r="P718" s="28"/>
      <c r="Q718" s="28"/>
      <c r="R718" s="28"/>
      <c r="S718" s="28"/>
      <c r="T718" s="28"/>
      <c r="U718" s="28"/>
      <c r="V718" s="28"/>
      <c r="W718" s="28"/>
    </row>
    <row r="719" spans="2:23" x14ac:dyDescent="0.35">
      <c r="B719" s="28"/>
      <c r="C719" s="28"/>
      <c r="D719" s="28"/>
      <c r="E719" s="28"/>
      <c r="F719" s="28"/>
      <c r="G719" s="28"/>
      <c r="H719" s="28"/>
      <c r="I719" s="28"/>
      <c r="J719" s="28"/>
      <c r="K719" s="28"/>
      <c r="L719" s="28"/>
      <c r="M719" s="28"/>
      <c r="N719" s="28"/>
      <c r="O719" s="28"/>
      <c r="P719" s="28"/>
      <c r="Q719" s="28"/>
      <c r="R719" s="28"/>
      <c r="S719" s="28"/>
      <c r="T719" s="28"/>
      <c r="U719" s="28"/>
      <c r="V719" s="28"/>
      <c r="W719" s="28"/>
    </row>
    <row r="720" spans="2:23" x14ac:dyDescent="0.35">
      <c r="B720" s="28"/>
      <c r="C720" s="28"/>
      <c r="D720" s="28"/>
      <c r="E720" s="28"/>
      <c r="F720" s="28"/>
      <c r="G720" s="28"/>
      <c r="H720" s="28"/>
      <c r="I720" s="28"/>
      <c r="J720" s="28"/>
      <c r="K720" s="28"/>
      <c r="L720" s="28"/>
      <c r="M720" s="28"/>
      <c r="N720" s="28"/>
      <c r="O720" s="28"/>
      <c r="P720" s="28"/>
      <c r="Q720" s="28"/>
      <c r="R720" s="28"/>
      <c r="S720" s="28"/>
      <c r="T720" s="28"/>
      <c r="U720" s="28"/>
      <c r="V720" s="28"/>
      <c r="W720" s="28"/>
    </row>
  </sheetData>
  <sheetProtection formatCells="0" formatColumns="0" formatRows="0" insertColumns="0" insertRows="0" insertHyperlinks="0" deleteColumns="0" deleteRows="0" sort="0" autoFilter="0" pivotTables="0"/>
  <mergeCells count="16">
    <mergeCell ref="A31:A34"/>
    <mergeCell ref="A6:B6"/>
    <mergeCell ref="A7:B7"/>
    <mergeCell ref="Y3:AD3"/>
    <mergeCell ref="B54:X75"/>
    <mergeCell ref="O6:Q6"/>
    <mergeCell ref="R6:T6"/>
    <mergeCell ref="U6:W6"/>
    <mergeCell ref="L6:N6"/>
    <mergeCell ref="I6:K6"/>
    <mergeCell ref="F6:H6"/>
    <mergeCell ref="AE3:AH3"/>
    <mergeCell ref="B1:B4"/>
    <mergeCell ref="C2:J2"/>
    <mergeCell ref="C3:J4"/>
    <mergeCell ref="A22:A26"/>
  </mergeCells>
  <conditionalFormatting sqref="Q45">
    <cfRule type="cellIs" dxfId="1920" priority="151" operator="greaterThanOrEqual">
      <formula>1</formula>
    </cfRule>
  </conditionalFormatting>
  <conditionalFormatting sqref="Q45">
    <cfRule type="cellIs" dxfId="1919" priority="150" operator="equal">
      <formula>0</formula>
    </cfRule>
  </conditionalFormatting>
  <conditionalFormatting sqref="Q45">
    <cfRule type="cellIs" dxfId="1918" priority="146" operator="lessThan">
      <formula>-0.15</formula>
    </cfRule>
    <cfRule type="cellIs" dxfId="1917" priority="147" operator="between">
      <formula>-0.15</formula>
      <formula>0</formula>
    </cfRule>
    <cfRule type="cellIs" dxfId="1916" priority="148" operator="between">
      <formula>-0.15</formula>
      <formula>0</formula>
    </cfRule>
    <cfRule type="cellIs" dxfId="1915" priority="149" operator="greaterThanOrEqual">
      <formula>0</formula>
    </cfRule>
  </conditionalFormatting>
  <conditionalFormatting sqref="Q45">
    <cfRule type="cellIs" dxfId="1914" priority="145" operator="between">
      <formula>-0.15</formula>
      <formula>-0.001</formula>
    </cfRule>
  </conditionalFormatting>
  <conditionalFormatting sqref="Q45">
    <cfRule type="cellIs" dxfId="1913" priority="144" operator="greaterThanOrEqual">
      <formula>0</formula>
    </cfRule>
  </conditionalFormatting>
  <conditionalFormatting sqref="N32">
    <cfRule type="cellIs" dxfId="1912" priority="970" operator="greaterThanOrEqual">
      <formula>1</formula>
    </cfRule>
  </conditionalFormatting>
  <conditionalFormatting sqref="N32">
    <cfRule type="cellIs" dxfId="1911" priority="969" operator="equal">
      <formula>0</formula>
    </cfRule>
  </conditionalFormatting>
  <conditionalFormatting sqref="N32">
    <cfRule type="cellIs" dxfId="1910" priority="965" operator="lessThan">
      <formula>-0.15</formula>
    </cfRule>
    <cfRule type="cellIs" dxfId="1909" priority="966" operator="between">
      <formula>-0.15</formula>
      <formula>0</formula>
    </cfRule>
    <cfRule type="cellIs" dxfId="1908" priority="967" operator="between">
      <formula>-0.15</formula>
      <formula>0</formula>
    </cfRule>
    <cfRule type="cellIs" dxfId="1907" priority="968" operator="greaterThanOrEqual">
      <formula>0</formula>
    </cfRule>
  </conditionalFormatting>
  <conditionalFormatting sqref="N32">
    <cfRule type="cellIs" dxfId="1906" priority="964" operator="between">
      <formula>-0.15</formula>
      <formula>-0.001</formula>
    </cfRule>
  </conditionalFormatting>
  <conditionalFormatting sqref="N32">
    <cfRule type="cellIs" dxfId="1905" priority="963" operator="greaterThanOrEqual">
      <formula>0</formula>
    </cfRule>
  </conditionalFormatting>
  <conditionalFormatting sqref="N19">
    <cfRule type="cellIs" dxfId="1904" priority="1430" operator="greaterThanOrEqual">
      <formula>1</formula>
    </cfRule>
  </conditionalFormatting>
  <conditionalFormatting sqref="N19">
    <cfRule type="cellIs" dxfId="1903" priority="1429" operator="equal">
      <formula>0</formula>
    </cfRule>
  </conditionalFormatting>
  <conditionalFormatting sqref="N19">
    <cfRule type="cellIs" dxfId="1902" priority="1425" operator="lessThan">
      <formula>-0.15</formula>
    </cfRule>
    <cfRule type="cellIs" dxfId="1901" priority="1426" operator="between">
      <formula>-0.15</formula>
      <formula>0</formula>
    </cfRule>
    <cfRule type="cellIs" dxfId="1900" priority="1427" operator="between">
      <formula>-0.15</formula>
      <formula>0</formula>
    </cfRule>
    <cfRule type="cellIs" dxfId="1899" priority="1428" operator="greaterThanOrEqual">
      <formula>0</formula>
    </cfRule>
  </conditionalFormatting>
  <conditionalFormatting sqref="N19">
    <cfRule type="cellIs" dxfId="1898" priority="1424" operator="between">
      <formula>-0.15</formula>
      <formula>-0.001</formula>
    </cfRule>
  </conditionalFormatting>
  <conditionalFormatting sqref="N19">
    <cfRule type="cellIs" dxfId="1897" priority="1423" operator="greaterThanOrEqual">
      <formula>0</formula>
    </cfRule>
  </conditionalFormatting>
  <conditionalFormatting sqref="H22:H30">
    <cfRule type="cellIs" dxfId="1896" priority="2164" operator="equal">
      <formula>""""""</formula>
    </cfRule>
    <cfRule type="cellIs" dxfId="1895" priority="2165" operator="equal">
      <formula>""""""</formula>
    </cfRule>
    <cfRule type="cellIs" dxfId="1894" priority="2318" operator="equal">
      <formula>0</formula>
    </cfRule>
    <cfRule type="cellIs" dxfId="1893" priority="2319" operator="equal">
      <formula>0</formula>
    </cfRule>
    <cfRule type="cellIs" dxfId="1892" priority="2320" operator="lessThan">
      <formula>0.8</formula>
    </cfRule>
    <cfRule type="cellIs" dxfId="1891" priority="2321" operator="between">
      <formula>0.8</formula>
      <formula>1</formula>
    </cfRule>
    <cfRule type="cellIs" dxfId="1890" priority="2322" operator="greaterThanOrEqual">
      <formula>1</formula>
    </cfRule>
  </conditionalFormatting>
  <conditionalFormatting sqref="H22:H30">
    <cfRule type="cellIs" dxfId="1889" priority="2317" operator="greaterThanOrEqual">
      <formula>1</formula>
    </cfRule>
  </conditionalFormatting>
  <conditionalFormatting sqref="H22:H30">
    <cfRule type="cellIs" dxfId="1888" priority="2316" operator="equal">
      <formula>0</formula>
    </cfRule>
  </conditionalFormatting>
  <conditionalFormatting sqref="H22:H30">
    <cfRule type="cellIs" dxfId="1887" priority="2312" operator="lessThan">
      <formula>-0.15</formula>
    </cfRule>
    <cfRule type="cellIs" dxfId="1886" priority="2313" operator="between">
      <formula>-0.15</formula>
      <formula>0</formula>
    </cfRule>
    <cfRule type="cellIs" dxfId="1885" priority="2314" operator="between">
      <formula>-0.15</formula>
      <formula>0</formula>
    </cfRule>
    <cfRule type="cellIs" dxfId="1884" priority="2315" operator="greaterThanOrEqual">
      <formula>0</formula>
    </cfRule>
  </conditionalFormatting>
  <conditionalFormatting sqref="H22:H30">
    <cfRule type="cellIs" dxfId="1883" priority="2311" operator="between">
      <formula>-0.15</formula>
      <formula>-0.001</formula>
    </cfRule>
  </conditionalFormatting>
  <conditionalFormatting sqref="H22:H30">
    <cfRule type="cellIs" dxfId="1882" priority="2310" operator="greaterThanOrEqual">
      <formula>0</formula>
    </cfRule>
  </conditionalFormatting>
  <conditionalFormatting sqref="K33">
    <cfRule type="cellIs" dxfId="1881" priority="1051" operator="greaterThanOrEqual">
      <formula>1</formula>
    </cfRule>
  </conditionalFormatting>
  <conditionalFormatting sqref="K33">
    <cfRule type="cellIs" dxfId="1880" priority="1050" operator="equal">
      <formula>0</formula>
    </cfRule>
  </conditionalFormatting>
  <conditionalFormatting sqref="K33">
    <cfRule type="cellIs" dxfId="1879" priority="1046" operator="lessThan">
      <formula>-0.15</formula>
    </cfRule>
    <cfRule type="cellIs" dxfId="1878" priority="1047" operator="between">
      <formula>-0.15</formula>
      <formula>0</formula>
    </cfRule>
    <cfRule type="cellIs" dxfId="1877" priority="1048" operator="between">
      <formula>-0.15</formula>
      <formula>0</formula>
    </cfRule>
    <cfRule type="cellIs" dxfId="1876" priority="1049" operator="greaterThanOrEqual">
      <formula>0</formula>
    </cfRule>
  </conditionalFormatting>
  <conditionalFormatting sqref="K33">
    <cfRule type="cellIs" dxfId="1875" priority="1045" operator="between">
      <formula>-0.15</formula>
      <formula>-0.001</formula>
    </cfRule>
  </conditionalFormatting>
  <conditionalFormatting sqref="K33">
    <cfRule type="cellIs" dxfId="1874" priority="1044" operator="greaterThanOrEqual">
      <formula>0</formula>
    </cfRule>
  </conditionalFormatting>
  <conditionalFormatting sqref="H22:H30">
    <cfRule type="containsBlanks" dxfId="1873" priority="2163">
      <formula>LEN(TRIM(H22))=0</formula>
    </cfRule>
  </conditionalFormatting>
  <conditionalFormatting sqref="H9">
    <cfRule type="cellIs" dxfId="1872" priority="2147" operator="equal">
      <formula>""""""</formula>
    </cfRule>
    <cfRule type="cellIs" dxfId="1871" priority="2148" operator="equal">
      <formula>""""""</formula>
    </cfRule>
    <cfRule type="cellIs" dxfId="1870" priority="2157" operator="equal">
      <formula>0</formula>
    </cfRule>
    <cfRule type="cellIs" dxfId="1869" priority="2158" operator="equal">
      <formula>0</formula>
    </cfRule>
    <cfRule type="cellIs" dxfId="1868" priority="2159" operator="lessThan">
      <formula>0.8</formula>
    </cfRule>
    <cfRule type="cellIs" dxfId="1867" priority="2160" operator="between">
      <formula>0.8</formula>
      <formula>1</formula>
    </cfRule>
    <cfRule type="cellIs" dxfId="1866" priority="2161" operator="greaterThanOrEqual">
      <formula>1</formula>
    </cfRule>
  </conditionalFormatting>
  <conditionalFormatting sqref="H9">
    <cfRule type="cellIs" dxfId="1865" priority="2156" operator="greaterThanOrEqual">
      <formula>1</formula>
    </cfRule>
  </conditionalFormatting>
  <conditionalFormatting sqref="H9">
    <cfRule type="cellIs" dxfId="1864" priority="2155" operator="equal">
      <formula>0</formula>
    </cfRule>
  </conditionalFormatting>
  <conditionalFormatting sqref="H9">
    <cfRule type="cellIs" dxfId="1863" priority="2151" operator="lessThan">
      <formula>-0.15</formula>
    </cfRule>
    <cfRule type="cellIs" dxfId="1862" priority="2152" operator="between">
      <formula>-0.15</formula>
      <formula>0</formula>
    </cfRule>
    <cfRule type="cellIs" dxfId="1861" priority="2153" operator="between">
      <formula>-0.15</formula>
      <formula>0</formula>
    </cfRule>
    <cfRule type="cellIs" dxfId="1860" priority="2154" operator="greaterThanOrEqual">
      <formula>0</formula>
    </cfRule>
  </conditionalFormatting>
  <conditionalFormatting sqref="H9">
    <cfRule type="cellIs" dxfId="1859" priority="2150" operator="between">
      <formula>-0.15</formula>
      <formula>-0.001</formula>
    </cfRule>
  </conditionalFormatting>
  <conditionalFormatting sqref="H9">
    <cfRule type="cellIs" dxfId="1858" priority="2149" operator="greaterThanOrEqual">
      <formula>0</formula>
    </cfRule>
  </conditionalFormatting>
  <conditionalFormatting sqref="H10">
    <cfRule type="cellIs" dxfId="1857" priority="2132" operator="equal">
      <formula>""""""</formula>
    </cfRule>
    <cfRule type="cellIs" dxfId="1856" priority="2133" operator="equal">
      <formula>""""""</formula>
    </cfRule>
    <cfRule type="cellIs" dxfId="1855" priority="2142" operator="equal">
      <formula>0</formula>
    </cfRule>
    <cfRule type="cellIs" dxfId="1854" priority="2143" operator="equal">
      <formula>0</formula>
    </cfRule>
    <cfRule type="cellIs" dxfId="1853" priority="2144" operator="lessThan">
      <formula>0.8</formula>
    </cfRule>
    <cfRule type="cellIs" dxfId="1852" priority="2145" operator="between">
      <formula>0.8</formula>
      <formula>1</formula>
    </cfRule>
    <cfRule type="cellIs" dxfId="1851" priority="2146" operator="greaterThanOrEqual">
      <formula>1</formula>
    </cfRule>
  </conditionalFormatting>
  <conditionalFormatting sqref="H10">
    <cfRule type="cellIs" dxfId="1850" priority="2141" operator="greaterThanOrEqual">
      <formula>1</formula>
    </cfRule>
  </conditionalFormatting>
  <conditionalFormatting sqref="H10">
    <cfRule type="cellIs" dxfId="1849" priority="2140" operator="equal">
      <formula>0</formula>
    </cfRule>
  </conditionalFormatting>
  <conditionalFormatting sqref="H10">
    <cfRule type="cellIs" dxfId="1848" priority="2136" operator="lessThan">
      <formula>-0.15</formula>
    </cfRule>
    <cfRule type="cellIs" dxfId="1847" priority="2137" operator="between">
      <formula>-0.15</formula>
      <formula>0</formula>
    </cfRule>
    <cfRule type="cellIs" dxfId="1846" priority="2138" operator="between">
      <formula>-0.15</formula>
      <formula>0</formula>
    </cfRule>
    <cfRule type="cellIs" dxfId="1845" priority="2139" operator="greaterThanOrEqual">
      <formula>0</formula>
    </cfRule>
  </conditionalFormatting>
  <conditionalFormatting sqref="H10">
    <cfRule type="cellIs" dxfId="1844" priority="2135" operator="between">
      <formula>-0.15</formula>
      <formula>-0.001</formula>
    </cfRule>
  </conditionalFormatting>
  <conditionalFormatting sqref="H10">
    <cfRule type="cellIs" dxfId="1843" priority="2134" operator="greaterThanOrEqual">
      <formula>0</formula>
    </cfRule>
  </conditionalFormatting>
  <conditionalFormatting sqref="H11:H12">
    <cfRule type="cellIs" dxfId="1842" priority="2117" operator="equal">
      <formula>""""""</formula>
    </cfRule>
    <cfRule type="cellIs" dxfId="1841" priority="2118" operator="equal">
      <formula>""""""</formula>
    </cfRule>
    <cfRule type="cellIs" dxfId="1840" priority="2127" operator="equal">
      <formula>0</formula>
    </cfRule>
    <cfRule type="cellIs" dxfId="1839" priority="2128" operator="equal">
      <formula>0</formula>
    </cfRule>
    <cfRule type="cellIs" dxfId="1838" priority="2129" operator="lessThan">
      <formula>0.8</formula>
    </cfRule>
    <cfRule type="cellIs" dxfId="1837" priority="2130" operator="between">
      <formula>0.8</formula>
      <formula>1</formula>
    </cfRule>
    <cfRule type="cellIs" dxfId="1836" priority="2131" operator="greaterThanOrEqual">
      <formula>1</formula>
    </cfRule>
  </conditionalFormatting>
  <conditionalFormatting sqref="H11:H12">
    <cfRule type="cellIs" dxfId="1835" priority="2126" operator="greaterThanOrEqual">
      <formula>1</formula>
    </cfRule>
  </conditionalFormatting>
  <conditionalFormatting sqref="H11:H12">
    <cfRule type="cellIs" dxfId="1834" priority="2125" operator="equal">
      <formula>0</formula>
    </cfRule>
  </conditionalFormatting>
  <conditionalFormatting sqref="H11:H12">
    <cfRule type="cellIs" dxfId="1833" priority="2121" operator="lessThan">
      <formula>-0.15</formula>
    </cfRule>
    <cfRule type="cellIs" dxfId="1832" priority="2122" operator="between">
      <formula>-0.15</formula>
      <formula>0</formula>
    </cfRule>
    <cfRule type="cellIs" dxfId="1831" priority="2123" operator="between">
      <formula>-0.15</formula>
      <formula>0</formula>
    </cfRule>
    <cfRule type="cellIs" dxfId="1830" priority="2124" operator="greaterThanOrEqual">
      <formula>0</formula>
    </cfRule>
  </conditionalFormatting>
  <conditionalFormatting sqref="H11:H12">
    <cfRule type="cellIs" dxfId="1829" priority="2120" operator="between">
      <formula>-0.15</formula>
      <formula>-0.001</formula>
    </cfRule>
  </conditionalFormatting>
  <conditionalFormatting sqref="H11:H12">
    <cfRule type="cellIs" dxfId="1828" priority="2119" operator="greaterThanOrEqual">
      <formula>0</formula>
    </cfRule>
  </conditionalFormatting>
  <conditionalFormatting sqref="H13:H14">
    <cfRule type="cellIs" dxfId="1827" priority="2102" operator="equal">
      <formula>""""""</formula>
    </cfRule>
    <cfRule type="cellIs" dxfId="1826" priority="2103" operator="equal">
      <formula>""""""</formula>
    </cfRule>
    <cfRule type="cellIs" dxfId="1825" priority="2112" operator="equal">
      <formula>0</formula>
    </cfRule>
    <cfRule type="cellIs" dxfId="1824" priority="2113" operator="equal">
      <formula>0</formula>
    </cfRule>
    <cfRule type="cellIs" dxfId="1823" priority="2114" operator="lessThan">
      <formula>0.8</formula>
    </cfRule>
    <cfRule type="cellIs" dxfId="1822" priority="2115" operator="between">
      <formula>0.8</formula>
      <formula>1</formula>
    </cfRule>
    <cfRule type="cellIs" dxfId="1821" priority="2116" operator="greaterThanOrEqual">
      <formula>1</formula>
    </cfRule>
  </conditionalFormatting>
  <conditionalFormatting sqref="H13:H14">
    <cfRule type="cellIs" dxfId="1820" priority="2111" operator="greaterThanOrEqual">
      <formula>1</formula>
    </cfRule>
  </conditionalFormatting>
  <conditionalFormatting sqref="H13:H14">
    <cfRule type="cellIs" dxfId="1819" priority="2110" operator="equal">
      <formula>0</formula>
    </cfRule>
  </conditionalFormatting>
  <conditionalFormatting sqref="H13:H14">
    <cfRule type="cellIs" dxfId="1818" priority="2106" operator="lessThan">
      <formula>-0.15</formula>
    </cfRule>
    <cfRule type="cellIs" dxfId="1817" priority="2107" operator="between">
      <formula>-0.15</formula>
      <formula>0</formula>
    </cfRule>
    <cfRule type="cellIs" dxfId="1816" priority="2108" operator="between">
      <formula>-0.15</formula>
      <formula>0</formula>
    </cfRule>
    <cfRule type="cellIs" dxfId="1815" priority="2109" operator="greaterThanOrEqual">
      <formula>0</formula>
    </cfRule>
  </conditionalFormatting>
  <conditionalFormatting sqref="H13:H14">
    <cfRule type="cellIs" dxfId="1814" priority="2105" operator="between">
      <formula>-0.15</formula>
      <formula>-0.001</formula>
    </cfRule>
  </conditionalFormatting>
  <conditionalFormatting sqref="H13:H14">
    <cfRule type="cellIs" dxfId="1813" priority="2104" operator="greaterThanOrEqual">
      <formula>0</formula>
    </cfRule>
  </conditionalFormatting>
  <conditionalFormatting sqref="H9:H14">
    <cfRule type="containsBlanks" dxfId="1812" priority="2101">
      <formula>LEN(TRIM(H9))=0</formula>
    </cfRule>
  </conditionalFormatting>
  <conditionalFormatting sqref="K9">
    <cfRule type="cellIs" dxfId="1811" priority="2086" operator="equal">
      <formula>""""""</formula>
    </cfRule>
    <cfRule type="cellIs" dxfId="1810" priority="2087" operator="equal">
      <formula>""""""</formula>
    </cfRule>
    <cfRule type="cellIs" dxfId="1809" priority="2096" operator="equal">
      <formula>0</formula>
    </cfRule>
    <cfRule type="cellIs" dxfId="1808" priority="2097" operator="equal">
      <formula>0</formula>
    </cfRule>
    <cfRule type="cellIs" dxfId="1807" priority="2098" operator="lessThan">
      <formula>0.8</formula>
    </cfRule>
    <cfRule type="cellIs" dxfId="1806" priority="2099" operator="between">
      <formula>0.8</formula>
      <formula>1</formula>
    </cfRule>
    <cfRule type="cellIs" dxfId="1805" priority="2100" operator="greaterThanOrEqual">
      <formula>1</formula>
    </cfRule>
  </conditionalFormatting>
  <conditionalFormatting sqref="K9">
    <cfRule type="cellIs" dxfId="1804" priority="2095" operator="greaterThanOrEqual">
      <formula>1</formula>
    </cfRule>
  </conditionalFormatting>
  <conditionalFormatting sqref="K9">
    <cfRule type="cellIs" dxfId="1803" priority="2094" operator="equal">
      <formula>0</formula>
    </cfRule>
  </conditionalFormatting>
  <conditionalFormatting sqref="K9">
    <cfRule type="cellIs" dxfId="1802" priority="2090" operator="lessThan">
      <formula>-0.15</formula>
    </cfRule>
    <cfRule type="cellIs" dxfId="1801" priority="2091" operator="between">
      <formula>-0.15</formula>
      <formula>0</formula>
    </cfRule>
    <cfRule type="cellIs" dxfId="1800" priority="2092" operator="between">
      <formula>-0.15</formula>
      <formula>0</formula>
    </cfRule>
    <cfRule type="cellIs" dxfId="1799" priority="2093" operator="greaterThanOrEqual">
      <formula>0</formula>
    </cfRule>
  </conditionalFormatting>
  <conditionalFormatting sqref="K9">
    <cfRule type="cellIs" dxfId="1798" priority="2089" operator="between">
      <formula>-0.15</formula>
      <formula>-0.001</formula>
    </cfRule>
  </conditionalFormatting>
  <conditionalFormatting sqref="K9">
    <cfRule type="cellIs" dxfId="1797" priority="2088" operator="greaterThanOrEqual">
      <formula>0</formula>
    </cfRule>
  </conditionalFormatting>
  <conditionalFormatting sqref="K10">
    <cfRule type="cellIs" dxfId="1796" priority="2071" operator="equal">
      <formula>""""""</formula>
    </cfRule>
    <cfRule type="cellIs" dxfId="1795" priority="2072" operator="equal">
      <formula>""""""</formula>
    </cfRule>
    <cfRule type="cellIs" dxfId="1794" priority="2081" operator="equal">
      <formula>0</formula>
    </cfRule>
    <cfRule type="cellIs" dxfId="1793" priority="2082" operator="equal">
      <formula>0</formula>
    </cfRule>
    <cfRule type="cellIs" dxfId="1792" priority="2083" operator="lessThan">
      <formula>0.8</formula>
    </cfRule>
    <cfRule type="cellIs" dxfId="1791" priority="2084" operator="between">
      <formula>0.8</formula>
      <formula>1</formula>
    </cfRule>
    <cfRule type="cellIs" dxfId="1790" priority="2085" operator="greaterThanOrEqual">
      <formula>1</formula>
    </cfRule>
  </conditionalFormatting>
  <conditionalFormatting sqref="K10">
    <cfRule type="cellIs" dxfId="1789" priority="2080" operator="greaterThanOrEqual">
      <formula>1</formula>
    </cfRule>
  </conditionalFormatting>
  <conditionalFormatting sqref="K10">
    <cfRule type="cellIs" dxfId="1788" priority="2079" operator="equal">
      <formula>0</formula>
    </cfRule>
  </conditionalFormatting>
  <conditionalFormatting sqref="K10">
    <cfRule type="cellIs" dxfId="1787" priority="2075" operator="lessThan">
      <formula>-0.15</formula>
    </cfRule>
    <cfRule type="cellIs" dxfId="1786" priority="2076" operator="between">
      <formula>-0.15</formula>
      <formula>0</formula>
    </cfRule>
    <cfRule type="cellIs" dxfId="1785" priority="2077" operator="between">
      <formula>-0.15</formula>
      <formula>0</formula>
    </cfRule>
    <cfRule type="cellIs" dxfId="1784" priority="2078" operator="greaterThanOrEqual">
      <formula>0</formula>
    </cfRule>
  </conditionalFormatting>
  <conditionalFormatting sqref="K10">
    <cfRule type="cellIs" dxfId="1783" priority="2074" operator="between">
      <formula>-0.15</formula>
      <formula>-0.001</formula>
    </cfRule>
  </conditionalFormatting>
  <conditionalFormatting sqref="K10">
    <cfRule type="cellIs" dxfId="1782" priority="2073" operator="greaterThanOrEqual">
      <formula>0</formula>
    </cfRule>
  </conditionalFormatting>
  <conditionalFormatting sqref="K11:K12">
    <cfRule type="cellIs" dxfId="1781" priority="2056" operator="equal">
      <formula>""""""</formula>
    </cfRule>
    <cfRule type="cellIs" dxfId="1780" priority="2057" operator="equal">
      <formula>""""""</formula>
    </cfRule>
    <cfRule type="cellIs" dxfId="1779" priority="2066" operator="equal">
      <formula>0</formula>
    </cfRule>
    <cfRule type="cellIs" dxfId="1778" priority="2067" operator="equal">
      <formula>0</formula>
    </cfRule>
    <cfRule type="cellIs" dxfId="1777" priority="2068" operator="lessThan">
      <formula>0.8</formula>
    </cfRule>
    <cfRule type="cellIs" dxfId="1776" priority="2069" operator="between">
      <formula>0.8</formula>
      <formula>1</formula>
    </cfRule>
    <cfRule type="cellIs" dxfId="1775" priority="2070" operator="greaterThanOrEqual">
      <formula>1</formula>
    </cfRule>
  </conditionalFormatting>
  <conditionalFormatting sqref="K11:K12">
    <cfRule type="cellIs" dxfId="1774" priority="2065" operator="greaterThanOrEqual">
      <formula>1</formula>
    </cfRule>
  </conditionalFormatting>
  <conditionalFormatting sqref="K11:K12">
    <cfRule type="cellIs" dxfId="1773" priority="2064" operator="equal">
      <formula>0</formula>
    </cfRule>
  </conditionalFormatting>
  <conditionalFormatting sqref="K11:K12">
    <cfRule type="cellIs" dxfId="1772" priority="2060" operator="lessThan">
      <formula>-0.15</formula>
    </cfRule>
    <cfRule type="cellIs" dxfId="1771" priority="2061" operator="between">
      <formula>-0.15</formula>
      <formula>0</formula>
    </cfRule>
    <cfRule type="cellIs" dxfId="1770" priority="2062" operator="between">
      <formula>-0.15</formula>
      <formula>0</formula>
    </cfRule>
    <cfRule type="cellIs" dxfId="1769" priority="2063" operator="greaterThanOrEqual">
      <formula>0</formula>
    </cfRule>
  </conditionalFormatting>
  <conditionalFormatting sqref="K11:K12">
    <cfRule type="cellIs" dxfId="1768" priority="2059" operator="between">
      <formula>-0.15</formula>
      <formula>-0.001</formula>
    </cfRule>
  </conditionalFormatting>
  <conditionalFormatting sqref="K11:K12">
    <cfRule type="cellIs" dxfId="1767" priority="2058" operator="greaterThanOrEqual">
      <formula>0</formula>
    </cfRule>
  </conditionalFormatting>
  <conditionalFormatting sqref="K13">
    <cfRule type="cellIs" dxfId="1766" priority="2041" operator="equal">
      <formula>""""""</formula>
    </cfRule>
    <cfRule type="cellIs" dxfId="1765" priority="2042" operator="equal">
      <formula>""""""</formula>
    </cfRule>
    <cfRule type="cellIs" dxfId="1764" priority="2051" operator="equal">
      <formula>0</formula>
    </cfRule>
    <cfRule type="cellIs" dxfId="1763" priority="2052" operator="equal">
      <formula>0</formula>
    </cfRule>
    <cfRule type="cellIs" dxfId="1762" priority="2053" operator="lessThan">
      <formula>0.8</formula>
    </cfRule>
    <cfRule type="cellIs" dxfId="1761" priority="2054" operator="between">
      <formula>0.8</formula>
      <formula>1</formula>
    </cfRule>
    <cfRule type="cellIs" dxfId="1760" priority="2055" operator="greaterThanOrEqual">
      <formula>1</formula>
    </cfRule>
  </conditionalFormatting>
  <conditionalFormatting sqref="K13">
    <cfRule type="cellIs" dxfId="1759" priority="2050" operator="greaterThanOrEqual">
      <formula>1</formula>
    </cfRule>
  </conditionalFormatting>
  <conditionalFormatting sqref="K13">
    <cfRule type="cellIs" dxfId="1758" priority="2049" operator="equal">
      <formula>0</formula>
    </cfRule>
  </conditionalFormatting>
  <conditionalFormatting sqref="K13">
    <cfRule type="cellIs" dxfId="1757" priority="2045" operator="lessThan">
      <formula>-0.15</formula>
    </cfRule>
    <cfRule type="cellIs" dxfId="1756" priority="2046" operator="between">
      <formula>-0.15</formula>
      <formula>0</formula>
    </cfRule>
    <cfRule type="cellIs" dxfId="1755" priority="2047" operator="between">
      <formula>-0.15</formula>
      <formula>0</formula>
    </cfRule>
    <cfRule type="cellIs" dxfId="1754" priority="2048" operator="greaterThanOrEqual">
      <formula>0</formula>
    </cfRule>
  </conditionalFormatting>
  <conditionalFormatting sqref="K13">
    <cfRule type="cellIs" dxfId="1753" priority="2044" operator="between">
      <formula>-0.15</formula>
      <formula>-0.001</formula>
    </cfRule>
  </conditionalFormatting>
  <conditionalFormatting sqref="K13">
    <cfRule type="cellIs" dxfId="1752" priority="2043" operator="greaterThanOrEqual">
      <formula>0</formula>
    </cfRule>
  </conditionalFormatting>
  <conditionalFormatting sqref="K9:K13">
    <cfRule type="containsBlanks" dxfId="1751" priority="2040">
      <formula>LEN(TRIM(K9))=0</formula>
    </cfRule>
  </conditionalFormatting>
  <conditionalFormatting sqref="N9">
    <cfRule type="cellIs" dxfId="1750" priority="2025" operator="equal">
      <formula>""""""</formula>
    </cfRule>
    <cfRule type="cellIs" dxfId="1749" priority="2026" operator="equal">
      <formula>""""""</formula>
    </cfRule>
    <cfRule type="cellIs" dxfId="1748" priority="2035" operator="equal">
      <formula>0</formula>
    </cfRule>
    <cfRule type="cellIs" dxfId="1747" priority="2036" operator="equal">
      <formula>0</formula>
    </cfRule>
    <cfRule type="cellIs" dxfId="1746" priority="2037" operator="lessThan">
      <formula>0.8</formula>
    </cfRule>
    <cfRule type="cellIs" dxfId="1745" priority="2038" operator="between">
      <formula>0.8</formula>
      <formula>1</formula>
    </cfRule>
    <cfRule type="cellIs" dxfId="1744" priority="2039" operator="greaterThanOrEqual">
      <formula>1</formula>
    </cfRule>
  </conditionalFormatting>
  <conditionalFormatting sqref="N9">
    <cfRule type="cellIs" dxfId="1743" priority="2034" operator="greaterThanOrEqual">
      <formula>1</formula>
    </cfRule>
  </conditionalFormatting>
  <conditionalFormatting sqref="N9">
    <cfRule type="cellIs" dxfId="1742" priority="2033" operator="equal">
      <formula>0</formula>
    </cfRule>
  </conditionalFormatting>
  <conditionalFormatting sqref="N9">
    <cfRule type="cellIs" dxfId="1741" priority="2029" operator="lessThan">
      <formula>-0.15</formula>
    </cfRule>
    <cfRule type="cellIs" dxfId="1740" priority="2030" operator="between">
      <formula>-0.15</formula>
      <formula>0</formula>
    </cfRule>
    <cfRule type="cellIs" dxfId="1739" priority="2031" operator="between">
      <formula>-0.15</formula>
      <formula>0</formula>
    </cfRule>
    <cfRule type="cellIs" dxfId="1738" priority="2032" operator="greaterThanOrEqual">
      <formula>0</formula>
    </cfRule>
  </conditionalFormatting>
  <conditionalFormatting sqref="N9">
    <cfRule type="cellIs" dxfId="1737" priority="2028" operator="between">
      <formula>-0.15</formula>
      <formula>-0.001</formula>
    </cfRule>
  </conditionalFormatting>
  <conditionalFormatting sqref="N9">
    <cfRule type="cellIs" dxfId="1736" priority="2027" operator="greaterThanOrEqual">
      <formula>0</formula>
    </cfRule>
  </conditionalFormatting>
  <conditionalFormatting sqref="N10">
    <cfRule type="cellIs" dxfId="1735" priority="2010" operator="equal">
      <formula>""""""</formula>
    </cfRule>
    <cfRule type="cellIs" dxfId="1734" priority="2011" operator="equal">
      <formula>""""""</formula>
    </cfRule>
    <cfRule type="cellIs" dxfId="1733" priority="2020" operator="equal">
      <formula>0</formula>
    </cfRule>
    <cfRule type="cellIs" dxfId="1732" priority="2021" operator="equal">
      <formula>0</formula>
    </cfRule>
    <cfRule type="cellIs" dxfId="1731" priority="2022" operator="lessThan">
      <formula>0.8</formula>
    </cfRule>
    <cfRule type="cellIs" dxfId="1730" priority="2023" operator="between">
      <formula>0.8</formula>
      <formula>1</formula>
    </cfRule>
    <cfRule type="cellIs" dxfId="1729" priority="2024" operator="greaterThanOrEqual">
      <formula>1</formula>
    </cfRule>
  </conditionalFormatting>
  <conditionalFormatting sqref="N10">
    <cfRule type="cellIs" dxfId="1728" priority="2019" operator="greaterThanOrEqual">
      <formula>1</formula>
    </cfRule>
  </conditionalFormatting>
  <conditionalFormatting sqref="N10">
    <cfRule type="cellIs" dxfId="1727" priority="2018" operator="equal">
      <formula>0</formula>
    </cfRule>
  </conditionalFormatting>
  <conditionalFormatting sqref="N10">
    <cfRule type="cellIs" dxfId="1726" priority="2014" operator="lessThan">
      <formula>-0.15</formula>
    </cfRule>
    <cfRule type="cellIs" dxfId="1725" priority="2015" operator="between">
      <formula>-0.15</formula>
      <formula>0</formula>
    </cfRule>
    <cfRule type="cellIs" dxfId="1724" priority="2016" operator="between">
      <formula>-0.15</formula>
      <formula>0</formula>
    </cfRule>
    <cfRule type="cellIs" dxfId="1723" priority="2017" operator="greaterThanOrEqual">
      <formula>0</formula>
    </cfRule>
  </conditionalFormatting>
  <conditionalFormatting sqref="N10">
    <cfRule type="cellIs" dxfId="1722" priority="2013" operator="between">
      <formula>-0.15</formula>
      <formula>-0.001</formula>
    </cfRule>
  </conditionalFormatting>
  <conditionalFormatting sqref="N10">
    <cfRule type="cellIs" dxfId="1721" priority="2012" operator="greaterThanOrEqual">
      <formula>0</formula>
    </cfRule>
  </conditionalFormatting>
  <conditionalFormatting sqref="N11:N12">
    <cfRule type="cellIs" dxfId="1720" priority="1995" operator="equal">
      <formula>""""""</formula>
    </cfRule>
    <cfRule type="cellIs" dxfId="1719" priority="1996" operator="equal">
      <formula>""""""</formula>
    </cfRule>
    <cfRule type="cellIs" dxfId="1718" priority="2005" operator="equal">
      <formula>0</formula>
    </cfRule>
    <cfRule type="cellIs" dxfId="1717" priority="2006" operator="equal">
      <formula>0</formula>
    </cfRule>
    <cfRule type="cellIs" dxfId="1716" priority="2007" operator="lessThan">
      <formula>0.8</formula>
    </cfRule>
    <cfRule type="cellIs" dxfId="1715" priority="2008" operator="between">
      <formula>0.8</formula>
      <formula>1</formula>
    </cfRule>
    <cfRule type="cellIs" dxfId="1714" priority="2009" operator="greaterThanOrEqual">
      <formula>1</formula>
    </cfRule>
  </conditionalFormatting>
  <conditionalFormatting sqref="N11:N12">
    <cfRule type="cellIs" dxfId="1713" priority="2004" operator="greaterThanOrEqual">
      <formula>1</formula>
    </cfRule>
  </conditionalFormatting>
  <conditionalFormatting sqref="N11:N12">
    <cfRule type="cellIs" dxfId="1712" priority="2003" operator="equal">
      <formula>0</formula>
    </cfRule>
  </conditionalFormatting>
  <conditionalFormatting sqref="N11:N12">
    <cfRule type="cellIs" dxfId="1711" priority="1999" operator="lessThan">
      <formula>-0.15</formula>
    </cfRule>
    <cfRule type="cellIs" dxfId="1710" priority="2000" operator="between">
      <formula>-0.15</formula>
      <formula>0</formula>
    </cfRule>
    <cfRule type="cellIs" dxfId="1709" priority="2001" operator="between">
      <formula>-0.15</formula>
      <formula>0</formula>
    </cfRule>
    <cfRule type="cellIs" dxfId="1708" priority="2002" operator="greaterThanOrEqual">
      <formula>0</formula>
    </cfRule>
  </conditionalFormatting>
  <conditionalFormatting sqref="N11:N12">
    <cfRule type="cellIs" dxfId="1707" priority="1998" operator="between">
      <formula>-0.15</formula>
      <formula>-0.001</formula>
    </cfRule>
  </conditionalFormatting>
  <conditionalFormatting sqref="N11:N12">
    <cfRule type="cellIs" dxfId="1706" priority="1997" operator="greaterThanOrEqual">
      <formula>0</formula>
    </cfRule>
  </conditionalFormatting>
  <conditionalFormatting sqref="N13">
    <cfRule type="cellIs" dxfId="1705" priority="1980" operator="equal">
      <formula>""""""</formula>
    </cfRule>
    <cfRule type="cellIs" dxfId="1704" priority="1981" operator="equal">
      <formula>""""""</formula>
    </cfRule>
    <cfRule type="cellIs" dxfId="1703" priority="1990" operator="equal">
      <formula>0</formula>
    </cfRule>
    <cfRule type="cellIs" dxfId="1702" priority="1991" operator="equal">
      <formula>0</formula>
    </cfRule>
    <cfRule type="cellIs" dxfId="1701" priority="1992" operator="lessThan">
      <formula>0.8</formula>
    </cfRule>
    <cfRule type="cellIs" dxfId="1700" priority="1993" operator="between">
      <formula>0.8</formula>
      <formula>1</formula>
    </cfRule>
    <cfRule type="cellIs" dxfId="1699" priority="1994" operator="greaterThanOrEqual">
      <formula>1</formula>
    </cfRule>
  </conditionalFormatting>
  <conditionalFormatting sqref="N13">
    <cfRule type="cellIs" dxfId="1698" priority="1989" operator="greaterThanOrEqual">
      <formula>1</formula>
    </cfRule>
  </conditionalFormatting>
  <conditionalFormatting sqref="N13">
    <cfRule type="cellIs" dxfId="1697" priority="1988" operator="equal">
      <formula>0</formula>
    </cfRule>
  </conditionalFormatting>
  <conditionalFormatting sqref="N13">
    <cfRule type="cellIs" dxfId="1696" priority="1984" operator="lessThan">
      <formula>-0.15</formula>
    </cfRule>
    <cfRule type="cellIs" dxfId="1695" priority="1985" operator="between">
      <formula>-0.15</formula>
      <formula>0</formula>
    </cfRule>
    <cfRule type="cellIs" dxfId="1694" priority="1986" operator="between">
      <formula>-0.15</formula>
      <formula>0</formula>
    </cfRule>
    <cfRule type="cellIs" dxfId="1693" priority="1987" operator="greaterThanOrEqual">
      <formula>0</formula>
    </cfRule>
  </conditionalFormatting>
  <conditionalFormatting sqref="N13">
    <cfRule type="cellIs" dxfId="1692" priority="1983" operator="between">
      <formula>-0.15</formula>
      <formula>-0.001</formula>
    </cfRule>
  </conditionalFormatting>
  <conditionalFormatting sqref="N13">
    <cfRule type="cellIs" dxfId="1691" priority="1982" operator="greaterThanOrEqual">
      <formula>0</formula>
    </cfRule>
  </conditionalFormatting>
  <conditionalFormatting sqref="N9:N13">
    <cfRule type="containsBlanks" dxfId="1690" priority="1979">
      <formula>LEN(TRIM(N9))=0</formula>
    </cfRule>
  </conditionalFormatting>
  <conditionalFormatting sqref="Q9">
    <cfRule type="cellIs" dxfId="1689" priority="1964" operator="equal">
      <formula>""""""</formula>
    </cfRule>
    <cfRule type="cellIs" dxfId="1688" priority="1965" operator="equal">
      <formula>""""""</formula>
    </cfRule>
    <cfRule type="cellIs" dxfId="1687" priority="1974" operator="equal">
      <formula>0</formula>
    </cfRule>
    <cfRule type="cellIs" dxfId="1686" priority="1975" operator="equal">
      <formula>0</formula>
    </cfRule>
    <cfRule type="cellIs" dxfId="1685" priority="1976" operator="lessThan">
      <formula>0.8</formula>
    </cfRule>
    <cfRule type="cellIs" dxfId="1684" priority="1977" operator="between">
      <formula>0.8</formula>
      <formula>1</formula>
    </cfRule>
    <cfRule type="cellIs" dxfId="1683" priority="1978" operator="greaterThanOrEqual">
      <formula>1</formula>
    </cfRule>
  </conditionalFormatting>
  <conditionalFormatting sqref="Q9">
    <cfRule type="cellIs" dxfId="1682" priority="1973" operator="greaterThanOrEqual">
      <formula>1</formula>
    </cfRule>
  </conditionalFormatting>
  <conditionalFormatting sqref="Q9">
    <cfRule type="cellIs" dxfId="1681" priority="1972" operator="equal">
      <formula>0</formula>
    </cfRule>
  </conditionalFormatting>
  <conditionalFormatting sqref="Q9">
    <cfRule type="cellIs" dxfId="1680" priority="1968" operator="lessThan">
      <formula>-0.15</formula>
    </cfRule>
    <cfRule type="cellIs" dxfId="1679" priority="1969" operator="between">
      <formula>-0.15</formula>
      <formula>0</formula>
    </cfRule>
    <cfRule type="cellIs" dxfId="1678" priority="1970" operator="between">
      <formula>-0.15</formula>
      <formula>0</formula>
    </cfRule>
    <cfRule type="cellIs" dxfId="1677" priority="1971" operator="greaterThanOrEqual">
      <formula>0</formula>
    </cfRule>
  </conditionalFormatting>
  <conditionalFormatting sqref="Q9">
    <cfRule type="cellIs" dxfId="1676" priority="1967" operator="between">
      <formula>-0.15</formula>
      <formula>-0.001</formula>
    </cfRule>
  </conditionalFormatting>
  <conditionalFormatting sqref="Q9">
    <cfRule type="cellIs" dxfId="1675" priority="1966" operator="greaterThanOrEqual">
      <formula>0</formula>
    </cfRule>
  </conditionalFormatting>
  <conditionalFormatting sqref="Q10">
    <cfRule type="cellIs" dxfId="1674" priority="1949" operator="equal">
      <formula>""""""</formula>
    </cfRule>
    <cfRule type="cellIs" dxfId="1673" priority="1950" operator="equal">
      <formula>""""""</formula>
    </cfRule>
    <cfRule type="cellIs" dxfId="1672" priority="1959" operator="equal">
      <formula>0</formula>
    </cfRule>
    <cfRule type="cellIs" dxfId="1671" priority="1960" operator="equal">
      <formula>0</formula>
    </cfRule>
    <cfRule type="cellIs" dxfId="1670" priority="1961" operator="lessThan">
      <formula>0.8</formula>
    </cfRule>
    <cfRule type="cellIs" dxfId="1669" priority="1962" operator="between">
      <formula>0.8</formula>
      <formula>1</formula>
    </cfRule>
    <cfRule type="cellIs" dxfId="1668" priority="1963" operator="greaterThanOrEqual">
      <formula>1</formula>
    </cfRule>
  </conditionalFormatting>
  <conditionalFormatting sqref="Q10">
    <cfRule type="cellIs" dxfId="1667" priority="1958" operator="greaterThanOrEqual">
      <formula>1</formula>
    </cfRule>
  </conditionalFormatting>
  <conditionalFormatting sqref="Q10">
    <cfRule type="cellIs" dxfId="1666" priority="1957" operator="equal">
      <formula>0</formula>
    </cfRule>
  </conditionalFormatting>
  <conditionalFormatting sqref="Q10">
    <cfRule type="cellIs" dxfId="1665" priority="1953" operator="lessThan">
      <formula>-0.15</formula>
    </cfRule>
    <cfRule type="cellIs" dxfId="1664" priority="1954" operator="between">
      <formula>-0.15</formula>
      <formula>0</formula>
    </cfRule>
    <cfRule type="cellIs" dxfId="1663" priority="1955" operator="between">
      <formula>-0.15</formula>
      <formula>0</formula>
    </cfRule>
    <cfRule type="cellIs" dxfId="1662" priority="1956" operator="greaterThanOrEqual">
      <formula>0</formula>
    </cfRule>
  </conditionalFormatting>
  <conditionalFormatting sqref="Q10">
    <cfRule type="cellIs" dxfId="1661" priority="1952" operator="between">
      <formula>-0.15</formula>
      <formula>-0.001</formula>
    </cfRule>
  </conditionalFormatting>
  <conditionalFormatting sqref="Q10">
    <cfRule type="cellIs" dxfId="1660" priority="1951" operator="greaterThanOrEqual">
      <formula>0</formula>
    </cfRule>
  </conditionalFormatting>
  <conditionalFormatting sqref="Q11:Q12">
    <cfRule type="cellIs" dxfId="1659" priority="1934" operator="equal">
      <formula>""""""</formula>
    </cfRule>
    <cfRule type="cellIs" dxfId="1658" priority="1935" operator="equal">
      <formula>""""""</formula>
    </cfRule>
    <cfRule type="cellIs" dxfId="1657" priority="1944" operator="equal">
      <formula>0</formula>
    </cfRule>
    <cfRule type="cellIs" dxfId="1656" priority="1945" operator="equal">
      <formula>0</formula>
    </cfRule>
    <cfRule type="cellIs" dxfId="1655" priority="1946" operator="lessThan">
      <formula>0.8</formula>
    </cfRule>
    <cfRule type="cellIs" dxfId="1654" priority="1947" operator="between">
      <formula>0.8</formula>
      <formula>1</formula>
    </cfRule>
    <cfRule type="cellIs" dxfId="1653" priority="1948" operator="greaterThanOrEqual">
      <formula>1</formula>
    </cfRule>
  </conditionalFormatting>
  <conditionalFormatting sqref="Q11:Q12">
    <cfRule type="cellIs" dxfId="1652" priority="1943" operator="greaterThanOrEqual">
      <formula>1</formula>
    </cfRule>
  </conditionalFormatting>
  <conditionalFormatting sqref="Q11:Q12">
    <cfRule type="cellIs" dxfId="1651" priority="1942" operator="equal">
      <formula>0</formula>
    </cfRule>
  </conditionalFormatting>
  <conditionalFormatting sqref="Q11:Q12">
    <cfRule type="cellIs" dxfId="1650" priority="1938" operator="lessThan">
      <formula>-0.15</formula>
    </cfRule>
    <cfRule type="cellIs" dxfId="1649" priority="1939" operator="between">
      <formula>-0.15</formula>
      <formula>0</formula>
    </cfRule>
    <cfRule type="cellIs" dxfId="1648" priority="1940" operator="between">
      <formula>-0.15</formula>
      <formula>0</formula>
    </cfRule>
    <cfRule type="cellIs" dxfId="1647" priority="1941" operator="greaterThanOrEqual">
      <formula>0</formula>
    </cfRule>
  </conditionalFormatting>
  <conditionalFormatting sqref="Q11:Q12">
    <cfRule type="cellIs" dxfId="1646" priority="1937" operator="between">
      <formula>-0.15</formula>
      <formula>-0.001</formula>
    </cfRule>
  </conditionalFormatting>
  <conditionalFormatting sqref="Q11:Q12">
    <cfRule type="cellIs" dxfId="1645" priority="1936" operator="greaterThanOrEqual">
      <formula>0</formula>
    </cfRule>
  </conditionalFormatting>
  <conditionalFormatting sqref="Q13">
    <cfRule type="cellIs" dxfId="1644" priority="1919" operator="equal">
      <formula>""""""</formula>
    </cfRule>
    <cfRule type="cellIs" dxfId="1643" priority="1920" operator="equal">
      <formula>""""""</formula>
    </cfRule>
    <cfRule type="cellIs" dxfId="1642" priority="1929" operator="equal">
      <formula>0</formula>
    </cfRule>
    <cfRule type="cellIs" dxfId="1641" priority="1930" operator="equal">
      <formula>0</formula>
    </cfRule>
    <cfRule type="cellIs" dxfId="1640" priority="1931" operator="lessThan">
      <formula>0.8</formula>
    </cfRule>
    <cfRule type="cellIs" dxfId="1639" priority="1932" operator="between">
      <formula>0.8</formula>
      <formula>1</formula>
    </cfRule>
    <cfRule type="cellIs" dxfId="1638" priority="1933" operator="greaterThanOrEqual">
      <formula>1</formula>
    </cfRule>
  </conditionalFormatting>
  <conditionalFormatting sqref="Q13">
    <cfRule type="cellIs" dxfId="1637" priority="1928" operator="greaterThanOrEqual">
      <formula>1</formula>
    </cfRule>
  </conditionalFormatting>
  <conditionalFormatting sqref="Q13">
    <cfRule type="cellIs" dxfId="1636" priority="1927" operator="equal">
      <formula>0</formula>
    </cfRule>
  </conditionalFormatting>
  <conditionalFormatting sqref="Q13">
    <cfRule type="cellIs" dxfId="1635" priority="1923" operator="lessThan">
      <formula>-0.15</formula>
    </cfRule>
    <cfRule type="cellIs" dxfId="1634" priority="1924" operator="between">
      <formula>-0.15</formula>
      <formula>0</formula>
    </cfRule>
    <cfRule type="cellIs" dxfId="1633" priority="1925" operator="between">
      <formula>-0.15</formula>
      <formula>0</formula>
    </cfRule>
    <cfRule type="cellIs" dxfId="1632" priority="1926" operator="greaterThanOrEqual">
      <formula>0</formula>
    </cfRule>
  </conditionalFormatting>
  <conditionalFormatting sqref="Q13">
    <cfRule type="cellIs" dxfId="1631" priority="1922" operator="between">
      <formula>-0.15</formula>
      <formula>-0.001</formula>
    </cfRule>
  </conditionalFormatting>
  <conditionalFormatting sqref="Q13">
    <cfRule type="cellIs" dxfId="1630" priority="1921" operator="greaterThanOrEqual">
      <formula>0</formula>
    </cfRule>
  </conditionalFormatting>
  <conditionalFormatting sqref="Q9:Q13">
    <cfRule type="containsBlanks" dxfId="1629" priority="1918">
      <formula>LEN(TRIM(Q9))=0</formula>
    </cfRule>
  </conditionalFormatting>
  <conditionalFormatting sqref="T9">
    <cfRule type="cellIs" dxfId="1628" priority="1903" operator="equal">
      <formula>""""""</formula>
    </cfRule>
    <cfRule type="cellIs" dxfId="1627" priority="1904" operator="equal">
      <formula>""""""</formula>
    </cfRule>
    <cfRule type="cellIs" dxfId="1626" priority="1913" operator="equal">
      <formula>0</formula>
    </cfRule>
    <cfRule type="cellIs" dxfId="1625" priority="1914" operator="equal">
      <formula>0</formula>
    </cfRule>
    <cfRule type="cellIs" dxfId="1624" priority="1915" operator="lessThan">
      <formula>0.8</formula>
    </cfRule>
    <cfRule type="cellIs" dxfId="1623" priority="1916" operator="between">
      <formula>0.8</formula>
      <formula>1</formula>
    </cfRule>
    <cfRule type="cellIs" dxfId="1622" priority="1917" operator="greaterThanOrEqual">
      <formula>1</formula>
    </cfRule>
  </conditionalFormatting>
  <conditionalFormatting sqref="T9">
    <cfRule type="cellIs" dxfId="1621" priority="1912" operator="greaterThanOrEqual">
      <formula>1</formula>
    </cfRule>
  </conditionalFormatting>
  <conditionalFormatting sqref="T9">
    <cfRule type="cellIs" dxfId="1620" priority="1911" operator="equal">
      <formula>0</formula>
    </cfRule>
  </conditionalFormatting>
  <conditionalFormatting sqref="T9">
    <cfRule type="cellIs" dxfId="1619" priority="1907" operator="lessThan">
      <formula>-0.15</formula>
    </cfRule>
    <cfRule type="cellIs" dxfId="1618" priority="1908" operator="between">
      <formula>-0.15</formula>
      <formula>0</formula>
    </cfRule>
    <cfRule type="cellIs" dxfId="1617" priority="1909" operator="between">
      <formula>-0.15</formula>
      <formula>0</formula>
    </cfRule>
    <cfRule type="cellIs" dxfId="1616" priority="1910" operator="greaterThanOrEqual">
      <formula>0</formula>
    </cfRule>
  </conditionalFormatting>
  <conditionalFormatting sqref="T9">
    <cfRule type="cellIs" dxfId="1615" priority="1906" operator="between">
      <formula>-0.15</formula>
      <formula>-0.001</formula>
    </cfRule>
  </conditionalFormatting>
  <conditionalFormatting sqref="T9">
    <cfRule type="cellIs" dxfId="1614" priority="1905" operator="greaterThanOrEqual">
      <formula>0</formula>
    </cfRule>
  </conditionalFormatting>
  <conditionalFormatting sqref="T10">
    <cfRule type="cellIs" dxfId="1613" priority="1888" operator="equal">
      <formula>""""""</formula>
    </cfRule>
    <cfRule type="cellIs" dxfId="1612" priority="1889" operator="equal">
      <formula>""""""</formula>
    </cfRule>
    <cfRule type="cellIs" dxfId="1611" priority="1898" operator="equal">
      <formula>0</formula>
    </cfRule>
    <cfRule type="cellIs" dxfId="1610" priority="1899" operator="equal">
      <formula>0</formula>
    </cfRule>
    <cfRule type="cellIs" dxfId="1609" priority="1900" operator="lessThan">
      <formula>0.8</formula>
    </cfRule>
    <cfRule type="cellIs" dxfId="1608" priority="1901" operator="between">
      <formula>0.8</formula>
      <formula>1</formula>
    </cfRule>
    <cfRule type="cellIs" dxfId="1607" priority="1902" operator="greaterThanOrEqual">
      <formula>1</formula>
    </cfRule>
  </conditionalFormatting>
  <conditionalFormatting sqref="T10">
    <cfRule type="cellIs" dxfId="1606" priority="1897" operator="greaterThanOrEqual">
      <formula>1</formula>
    </cfRule>
  </conditionalFormatting>
  <conditionalFormatting sqref="T10">
    <cfRule type="cellIs" dxfId="1605" priority="1896" operator="equal">
      <formula>0</formula>
    </cfRule>
  </conditionalFormatting>
  <conditionalFormatting sqref="T10">
    <cfRule type="cellIs" dxfId="1604" priority="1892" operator="lessThan">
      <formula>-0.15</formula>
    </cfRule>
    <cfRule type="cellIs" dxfId="1603" priority="1893" operator="between">
      <formula>-0.15</formula>
      <formula>0</formula>
    </cfRule>
    <cfRule type="cellIs" dxfId="1602" priority="1894" operator="between">
      <formula>-0.15</formula>
      <formula>0</formula>
    </cfRule>
    <cfRule type="cellIs" dxfId="1601" priority="1895" operator="greaterThanOrEqual">
      <formula>0</formula>
    </cfRule>
  </conditionalFormatting>
  <conditionalFormatting sqref="T10">
    <cfRule type="cellIs" dxfId="1600" priority="1891" operator="between">
      <formula>-0.15</formula>
      <formula>-0.001</formula>
    </cfRule>
  </conditionalFormatting>
  <conditionalFormatting sqref="T10">
    <cfRule type="cellIs" dxfId="1599" priority="1890" operator="greaterThanOrEqual">
      <formula>0</formula>
    </cfRule>
  </conditionalFormatting>
  <conditionalFormatting sqref="T11:T12">
    <cfRule type="cellIs" dxfId="1598" priority="1873" operator="equal">
      <formula>""""""</formula>
    </cfRule>
    <cfRule type="cellIs" dxfId="1597" priority="1874" operator="equal">
      <formula>""""""</formula>
    </cfRule>
    <cfRule type="cellIs" dxfId="1596" priority="1883" operator="equal">
      <formula>0</formula>
    </cfRule>
    <cfRule type="cellIs" dxfId="1595" priority="1884" operator="equal">
      <formula>0</formula>
    </cfRule>
    <cfRule type="cellIs" dxfId="1594" priority="1885" operator="lessThan">
      <formula>0.8</formula>
    </cfRule>
    <cfRule type="cellIs" dxfId="1593" priority="1886" operator="between">
      <formula>0.8</formula>
      <formula>1</formula>
    </cfRule>
    <cfRule type="cellIs" dxfId="1592" priority="1887" operator="greaterThanOrEqual">
      <formula>1</formula>
    </cfRule>
  </conditionalFormatting>
  <conditionalFormatting sqref="T11:T12">
    <cfRule type="cellIs" dxfId="1591" priority="1882" operator="greaterThanOrEqual">
      <formula>1</formula>
    </cfRule>
  </conditionalFormatting>
  <conditionalFormatting sqref="T11:T12">
    <cfRule type="cellIs" dxfId="1590" priority="1881" operator="equal">
      <formula>0</formula>
    </cfRule>
  </conditionalFormatting>
  <conditionalFormatting sqref="T11:T12">
    <cfRule type="cellIs" dxfId="1589" priority="1877" operator="lessThan">
      <formula>-0.15</formula>
    </cfRule>
    <cfRule type="cellIs" dxfId="1588" priority="1878" operator="between">
      <formula>-0.15</formula>
      <formula>0</formula>
    </cfRule>
    <cfRule type="cellIs" dxfId="1587" priority="1879" operator="between">
      <formula>-0.15</formula>
      <formula>0</formula>
    </cfRule>
    <cfRule type="cellIs" dxfId="1586" priority="1880" operator="greaterThanOrEqual">
      <formula>0</formula>
    </cfRule>
  </conditionalFormatting>
  <conditionalFormatting sqref="T11:T12">
    <cfRule type="cellIs" dxfId="1585" priority="1876" operator="between">
      <formula>-0.15</formula>
      <formula>-0.001</formula>
    </cfRule>
  </conditionalFormatting>
  <conditionalFormatting sqref="T11:T12">
    <cfRule type="cellIs" dxfId="1584" priority="1875" operator="greaterThanOrEqual">
      <formula>0</formula>
    </cfRule>
  </conditionalFormatting>
  <conditionalFormatting sqref="T13">
    <cfRule type="cellIs" dxfId="1583" priority="1858" operator="equal">
      <formula>""""""</formula>
    </cfRule>
    <cfRule type="cellIs" dxfId="1582" priority="1859" operator="equal">
      <formula>""""""</formula>
    </cfRule>
    <cfRule type="cellIs" dxfId="1581" priority="1868" operator="equal">
      <formula>0</formula>
    </cfRule>
    <cfRule type="cellIs" dxfId="1580" priority="1869" operator="equal">
      <formula>0</formula>
    </cfRule>
    <cfRule type="cellIs" dxfId="1579" priority="1870" operator="lessThan">
      <formula>0.8</formula>
    </cfRule>
    <cfRule type="cellIs" dxfId="1578" priority="1871" operator="between">
      <formula>0.8</formula>
      <formula>1</formula>
    </cfRule>
    <cfRule type="cellIs" dxfId="1577" priority="1872" operator="greaterThanOrEqual">
      <formula>1</formula>
    </cfRule>
  </conditionalFormatting>
  <conditionalFormatting sqref="T13">
    <cfRule type="cellIs" dxfId="1576" priority="1867" operator="greaterThanOrEqual">
      <formula>1</formula>
    </cfRule>
  </conditionalFormatting>
  <conditionalFormatting sqref="T13">
    <cfRule type="cellIs" dxfId="1575" priority="1866" operator="equal">
      <formula>0</formula>
    </cfRule>
  </conditionalFormatting>
  <conditionalFormatting sqref="T13">
    <cfRule type="cellIs" dxfId="1574" priority="1862" operator="lessThan">
      <formula>-0.15</formula>
    </cfRule>
    <cfRule type="cellIs" dxfId="1573" priority="1863" operator="between">
      <formula>-0.15</formula>
      <formula>0</formula>
    </cfRule>
    <cfRule type="cellIs" dxfId="1572" priority="1864" operator="between">
      <formula>-0.15</formula>
      <formula>0</formula>
    </cfRule>
    <cfRule type="cellIs" dxfId="1571" priority="1865" operator="greaterThanOrEqual">
      <formula>0</formula>
    </cfRule>
  </conditionalFormatting>
  <conditionalFormatting sqref="T13">
    <cfRule type="cellIs" dxfId="1570" priority="1861" operator="between">
      <formula>-0.15</formula>
      <formula>-0.001</formula>
    </cfRule>
  </conditionalFormatting>
  <conditionalFormatting sqref="T13">
    <cfRule type="cellIs" dxfId="1569" priority="1860" operator="greaterThanOrEqual">
      <formula>0</formula>
    </cfRule>
  </conditionalFormatting>
  <conditionalFormatting sqref="T9:T13">
    <cfRule type="containsBlanks" dxfId="1568" priority="1857">
      <formula>LEN(TRIM(T9))=0</formula>
    </cfRule>
  </conditionalFormatting>
  <conditionalFormatting sqref="W9">
    <cfRule type="cellIs" dxfId="1567" priority="1842" operator="equal">
      <formula>""""""</formula>
    </cfRule>
    <cfRule type="cellIs" dxfId="1566" priority="1843" operator="equal">
      <formula>""""""</formula>
    </cfRule>
    <cfRule type="cellIs" dxfId="1565" priority="1852" operator="equal">
      <formula>0</formula>
    </cfRule>
    <cfRule type="cellIs" dxfId="1564" priority="1853" operator="equal">
      <formula>0</formula>
    </cfRule>
    <cfRule type="cellIs" dxfId="1563" priority="1854" operator="lessThan">
      <formula>0.8</formula>
    </cfRule>
    <cfRule type="cellIs" dxfId="1562" priority="1855" operator="between">
      <formula>0.8</formula>
      <formula>1</formula>
    </cfRule>
    <cfRule type="cellIs" dxfId="1561" priority="1856" operator="greaterThanOrEqual">
      <formula>1</formula>
    </cfRule>
  </conditionalFormatting>
  <conditionalFormatting sqref="W9">
    <cfRule type="cellIs" dxfId="1560" priority="1851" operator="greaterThanOrEqual">
      <formula>1</formula>
    </cfRule>
  </conditionalFormatting>
  <conditionalFormatting sqref="W9">
    <cfRule type="cellIs" dxfId="1559" priority="1850" operator="equal">
      <formula>0</formula>
    </cfRule>
  </conditionalFormatting>
  <conditionalFormatting sqref="W9">
    <cfRule type="cellIs" dxfId="1558" priority="1846" operator="lessThan">
      <formula>-0.15</formula>
    </cfRule>
    <cfRule type="cellIs" dxfId="1557" priority="1847" operator="between">
      <formula>-0.15</formula>
      <formula>0</formula>
    </cfRule>
    <cfRule type="cellIs" dxfId="1556" priority="1848" operator="between">
      <formula>-0.15</formula>
      <formula>0</formula>
    </cfRule>
    <cfRule type="cellIs" dxfId="1555" priority="1849" operator="greaterThanOrEqual">
      <formula>0</formula>
    </cfRule>
  </conditionalFormatting>
  <conditionalFormatting sqref="W9">
    <cfRule type="cellIs" dxfId="1554" priority="1845" operator="between">
      <formula>-0.15</formula>
      <formula>-0.001</formula>
    </cfRule>
  </conditionalFormatting>
  <conditionalFormatting sqref="W9">
    <cfRule type="cellIs" dxfId="1553" priority="1844" operator="greaterThanOrEqual">
      <formula>0</formula>
    </cfRule>
  </conditionalFormatting>
  <conditionalFormatting sqref="W10">
    <cfRule type="cellIs" dxfId="1552" priority="1827" operator="equal">
      <formula>""""""</formula>
    </cfRule>
    <cfRule type="cellIs" dxfId="1551" priority="1828" operator="equal">
      <formula>""""""</formula>
    </cfRule>
    <cfRule type="cellIs" dxfId="1550" priority="1837" operator="equal">
      <formula>0</formula>
    </cfRule>
    <cfRule type="cellIs" dxfId="1549" priority="1838" operator="equal">
      <formula>0</formula>
    </cfRule>
    <cfRule type="cellIs" dxfId="1548" priority="1839" operator="lessThan">
      <formula>0.8</formula>
    </cfRule>
    <cfRule type="cellIs" dxfId="1547" priority="1840" operator="between">
      <formula>0.8</formula>
      <formula>1</formula>
    </cfRule>
    <cfRule type="cellIs" dxfId="1546" priority="1841" operator="greaterThanOrEqual">
      <formula>1</formula>
    </cfRule>
  </conditionalFormatting>
  <conditionalFormatting sqref="W10">
    <cfRule type="cellIs" dxfId="1545" priority="1836" operator="greaterThanOrEqual">
      <formula>1</formula>
    </cfRule>
  </conditionalFormatting>
  <conditionalFormatting sqref="W10">
    <cfRule type="cellIs" dxfId="1544" priority="1835" operator="equal">
      <formula>0</formula>
    </cfRule>
  </conditionalFormatting>
  <conditionalFormatting sqref="W10">
    <cfRule type="cellIs" dxfId="1543" priority="1831" operator="lessThan">
      <formula>-0.15</formula>
    </cfRule>
    <cfRule type="cellIs" dxfId="1542" priority="1832" operator="between">
      <formula>-0.15</formula>
      <formula>0</formula>
    </cfRule>
    <cfRule type="cellIs" dxfId="1541" priority="1833" operator="between">
      <formula>-0.15</formula>
      <formula>0</formula>
    </cfRule>
    <cfRule type="cellIs" dxfId="1540" priority="1834" operator="greaterThanOrEqual">
      <formula>0</formula>
    </cfRule>
  </conditionalFormatting>
  <conditionalFormatting sqref="W10">
    <cfRule type="cellIs" dxfId="1539" priority="1830" operator="between">
      <formula>-0.15</formula>
      <formula>-0.001</formula>
    </cfRule>
  </conditionalFormatting>
  <conditionalFormatting sqref="W10">
    <cfRule type="cellIs" dxfId="1538" priority="1829" operator="greaterThanOrEqual">
      <formula>0</formula>
    </cfRule>
  </conditionalFormatting>
  <conditionalFormatting sqref="W11:W12">
    <cfRule type="cellIs" dxfId="1537" priority="1812" operator="equal">
      <formula>""""""</formula>
    </cfRule>
    <cfRule type="cellIs" dxfId="1536" priority="1813" operator="equal">
      <formula>""""""</formula>
    </cfRule>
    <cfRule type="cellIs" dxfId="1535" priority="1822" operator="equal">
      <formula>0</formula>
    </cfRule>
    <cfRule type="cellIs" dxfId="1534" priority="1823" operator="equal">
      <formula>0</formula>
    </cfRule>
    <cfRule type="cellIs" dxfId="1533" priority="1824" operator="lessThan">
      <formula>0.8</formula>
    </cfRule>
    <cfRule type="cellIs" dxfId="1532" priority="1825" operator="between">
      <formula>0.8</formula>
      <formula>1</formula>
    </cfRule>
    <cfRule type="cellIs" dxfId="1531" priority="1826" operator="greaterThanOrEqual">
      <formula>1</formula>
    </cfRule>
  </conditionalFormatting>
  <conditionalFormatting sqref="W11:W12">
    <cfRule type="cellIs" dxfId="1530" priority="1821" operator="greaterThanOrEqual">
      <formula>1</formula>
    </cfRule>
  </conditionalFormatting>
  <conditionalFormatting sqref="W11:W12">
    <cfRule type="cellIs" dxfId="1529" priority="1820" operator="equal">
      <formula>0</formula>
    </cfRule>
  </conditionalFormatting>
  <conditionalFormatting sqref="W11:W12">
    <cfRule type="cellIs" dxfId="1528" priority="1816" operator="lessThan">
      <formula>-0.15</formula>
    </cfRule>
    <cfRule type="cellIs" dxfId="1527" priority="1817" operator="between">
      <formula>-0.15</formula>
      <formula>0</formula>
    </cfRule>
    <cfRule type="cellIs" dxfId="1526" priority="1818" operator="between">
      <formula>-0.15</formula>
      <formula>0</formula>
    </cfRule>
    <cfRule type="cellIs" dxfId="1525" priority="1819" operator="greaterThanOrEqual">
      <formula>0</formula>
    </cfRule>
  </conditionalFormatting>
  <conditionalFormatting sqref="W11:W12">
    <cfRule type="cellIs" dxfId="1524" priority="1815" operator="between">
      <formula>-0.15</formula>
      <formula>-0.001</formula>
    </cfRule>
  </conditionalFormatting>
  <conditionalFormatting sqref="W11:W12">
    <cfRule type="cellIs" dxfId="1523" priority="1814" operator="greaterThanOrEqual">
      <formula>0</formula>
    </cfRule>
  </conditionalFormatting>
  <conditionalFormatting sqref="W13">
    <cfRule type="cellIs" dxfId="1522" priority="1797" operator="equal">
      <formula>""""""</formula>
    </cfRule>
    <cfRule type="cellIs" dxfId="1521" priority="1798" operator="equal">
      <formula>""""""</formula>
    </cfRule>
    <cfRule type="cellIs" dxfId="1520" priority="1807" operator="equal">
      <formula>0</formula>
    </cfRule>
    <cfRule type="cellIs" dxfId="1519" priority="1808" operator="equal">
      <formula>0</formula>
    </cfRule>
    <cfRule type="cellIs" dxfId="1518" priority="1809" operator="lessThan">
      <formula>0.8</formula>
    </cfRule>
    <cfRule type="cellIs" dxfId="1517" priority="1810" operator="between">
      <formula>0.8</formula>
      <formula>1</formula>
    </cfRule>
    <cfRule type="cellIs" dxfId="1516" priority="1811" operator="greaterThanOrEqual">
      <formula>1</formula>
    </cfRule>
  </conditionalFormatting>
  <conditionalFormatting sqref="W13">
    <cfRule type="cellIs" dxfId="1515" priority="1806" operator="greaterThanOrEqual">
      <formula>1</formula>
    </cfRule>
  </conditionalFormatting>
  <conditionalFormatting sqref="W13">
    <cfRule type="cellIs" dxfId="1514" priority="1805" operator="equal">
      <formula>0</formula>
    </cfRule>
  </conditionalFormatting>
  <conditionalFormatting sqref="W13">
    <cfRule type="cellIs" dxfId="1513" priority="1801" operator="lessThan">
      <formula>-0.15</formula>
    </cfRule>
    <cfRule type="cellIs" dxfId="1512" priority="1802" operator="between">
      <formula>-0.15</formula>
      <formula>0</formula>
    </cfRule>
    <cfRule type="cellIs" dxfId="1511" priority="1803" operator="between">
      <formula>-0.15</formula>
      <formula>0</formula>
    </cfRule>
    <cfRule type="cellIs" dxfId="1510" priority="1804" operator="greaterThanOrEqual">
      <formula>0</formula>
    </cfRule>
  </conditionalFormatting>
  <conditionalFormatting sqref="W13">
    <cfRule type="cellIs" dxfId="1509" priority="1800" operator="between">
      <formula>-0.15</formula>
      <formula>-0.001</formula>
    </cfRule>
  </conditionalFormatting>
  <conditionalFormatting sqref="W13">
    <cfRule type="cellIs" dxfId="1508" priority="1799" operator="greaterThanOrEqual">
      <formula>0</formula>
    </cfRule>
  </conditionalFormatting>
  <conditionalFormatting sqref="W9:W13">
    <cfRule type="containsBlanks" dxfId="1507" priority="1796">
      <formula>LEN(TRIM(W9))=0</formula>
    </cfRule>
  </conditionalFormatting>
  <conditionalFormatting sqref="H16:H19">
    <cfRule type="cellIs" dxfId="1506" priority="1765" operator="equal">
      <formula>""""""</formula>
    </cfRule>
    <cfRule type="cellIs" dxfId="1505" priority="1766" operator="equal">
      <formula>""""""</formula>
    </cfRule>
    <cfRule type="cellIs" dxfId="1504" priority="1775" operator="equal">
      <formula>0</formula>
    </cfRule>
    <cfRule type="cellIs" dxfId="1503" priority="1776" operator="equal">
      <formula>0</formula>
    </cfRule>
    <cfRule type="cellIs" dxfId="1502" priority="1777" operator="lessThan">
      <formula>0.8</formula>
    </cfRule>
    <cfRule type="cellIs" dxfId="1501" priority="1778" operator="between">
      <formula>0.8</formula>
      <formula>1</formula>
    </cfRule>
    <cfRule type="cellIs" dxfId="1500" priority="1779" operator="greaterThanOrEqual">
      <formula>1</formula>
    </cfRule>
  </conditionalFormatting>
  <conditionalFormatting sqref="H16:H19">
    <cfRule type="cellIs" dxfId="1499" priority="1774" operator="greaterThanOrEqual">
      <formula>1</formula>
    </cfRule>
  </conditionalFormatting>
  <conditionalFormatting sqref="H16:H19">
    <cfRule type="cellIs" dxfId="1498" priority="1773" operator="equal">
      <formula>0</formula>
    </cfRule>
  </conditionalFormatting>
  <conditionalFormatting sqref="H16:H19">
    <cfRule type="cellIs" dxfId="1497" priority="1769" operator="lessThan">
      <formula>-0.15</formula>
    </cfRule>
    <cfRule type="cellIs" dxfId="1496" priority="1770" operator="between">
      <formula>-0.15</formula>
      <formula>0</formula>
    </cfRule>
    <cfRule type="cellIs" dxfId="1495" priority="1771" operator="between">
      <formula>-0.15</formula>
      <formula>0</formula>
    </cfRule>
    <cfRule type="cellIs" dxfId="1494" priority="1772" operator="greaterThanOrEqual">
      <formula>0</formula>
    </cfRule>
  </conditionalFormatting>
  <conditionalFormatting sqref="H16:H19">
    <cfRule type="cellIs" dxfId="1493" priority="1768" operator="between">
      <formula>-0.15</formula>
      <formula>-0.001</formula>
    </cfRule>
  </conditionalFormatting>
  <conditionalFormatting sqref="H16:H19">
    <cfRule type="cellIs" dxfId="1492" priority="1767" operator="greaterThanOrEqual">
      <formula>0</formula>
    </cfRule>
  </conditionalFormatting>
  <conditionalFormatting sqref="H16:H19">
    <cfRule type="containsBlanks" dxfId="1491" priority="1764">
      <formula>LEN(TRIM(H16))=0</formula>
    </cfRule>
  </conditionalFormatting>
  <conditionalFormatting sqref="K44">
    <cfRule type="cellIs" dxfId="1490" priority="263" operator="equal">
      <formula>""""""</formula>
    </cfRule>
    <cfRule type="cellIs" dxfId="1489" priority="264" operator="equal">
      <formula>""""""</formula>
    </cfRule>
    <cfRule type="cellIs" dxfId="1488" priority="273" operator="equal">
      <formula>0</formula>
    </cfRule>
    <cfRule type="cellIs" dxfId="1487" priority="274" operator="equal">
      <formula>0</formula>
    </cfRule>
    <cfRule type="cellIs" dxfId="1486" priority="275" operator="lessThan">
      <formula>0.8</formula>
    </cfRule>
    <cfRule type="cellIs" dxfId="1485" priority="276" operator="between">
      <formula>0.8</formula>
      <formula>1</formula>
    </cfRule>
    <cfRule type="cellIs" dxfId="1484" priority="277" operator="greaterThanOrEqual">
      <formula>1</formula>
    </cfRule>
  </conditionalFormatting>
  <conditionalFormatting sqref="K44">
    <cfRule type="cellIs" dxfId="1483" priority="272" operator="greaterThanOrEqual">
      <formula>1</formula>
    </cfRule>
  </conditionalFormatting>
  <conditionalFormatting sqref="K44">
    <cfRule type="cellIs" dxfId="1482" priority="271" operator="equal">
      <formula>0</formula>
    </cfRule>
  </conditionalFormatting>
  <conditionalFormatting sqref="K44">
    <cfRule type="cellIs" dxfId="1481" priority="267" operator="lessThan">
      <formula>-0.15</formula>
    </cfRule>
    <cfRule type="cellIs" dxfId="1480" priority="268" operator="between">
      <formula>-0.15</formula>
      <formula>0</formula>
    </cfRule>
    <cfRule type="cellIs" dxfId="1479" priority="269" operator="between">
      <formula>-0.15</formula>
      <formula>0</formula>
    </cfRule>
    <cfRule type="cellIs" dxfId="1478" priority="270" operator="greaterThanOrEqual">
      <formula>0</formula>
    </cfRule>
  </conditionalFormatting>
  <conditionalFormatting sqref="K44">
    <cfRule type="cellIs" dxfId="1477" priority="266" operator="between">
      <formula>-0.15</formula>
      <formula>-0.001</formula>
    </cfRule>
  </conditionalFormatting>
  <conditionalFormatting sqref="K44">
    <cfRule type="cellIs" dxfId="1476" priority="265" operator="greaterThanOrEqual">
      <formula>0</formula>
    </cfRule>
  </conditionalFormatting>
  <conditionalFormatting sqref="H16:H17">
    <cfRule type="containsBlanks" dxfId="1475" priority="1523">
      <formula>LEN(TRIM(H16))=0</formula>
    </cfRule>
  </conditionalFormatting>
  <conditionalFormatting sqref="H18">
    <cfRule type="containsBlanks" dxfId="1474" priority="1522">
      <formula>LEN(TRIM(H18))=0</formula>
    </cfRule>
  </conditionalFormatting>
  <conditionalFormatting sqref="H19">
    <cfRule type="containsBlanks" dxfId="1473" priority="1521">
      <formula>LEN(TRIM(H19))=0</formula>
    </cfRule>
  </conditionalFormatting>
  <conditionalFormatting sqref="K19">
    <cfRule type="cellIs" dxfId="1472" priority="1506" operator="equal">
      <formula>""""""</formula>
    </cfRule>
    <cfRule type="cellIs" dxfId="1471" priority="1507" operator="equal">
      <formula>""""""</formula>
    </cfRule>
    <cfRule type="cellIs" dxfId="1470" priority="1516" operator="equal">
      <formula>0</formula>
    </cfRule>
    <cfRule type="cellIs" dxfId="1469" priority="1517" operator="equal">
      <formula>0</formula>
    </cfRule>
    <cfRule type="cellIs" dxfId="1468" priority="1518" operator="lessThan">
      <formula>0.8</formula>
    </cfRule>
    <cfRule type="cellIs" dxfId="1467" priority="1519" operator="between">
      <formula>0.8</formula>
      <formula>1</formula>
    </cfRule>
    <cfRule type="cellIs" dxfId="1466" priority="1520" operator="greaterThanOrEqual">
      <formula>1</formula>
    </cfRule>
  </conditionalFormatting>
  <conditionalFormatting sqref="K19">
    <cfRule type="cellIs" dxfId="1465" priority="1515" operator="greaterThanOrEqual">
      <formula>1</formula>
    </cfRule>
  </conditionalFormatting>
  <conditionalFormatting sqref="K19">
    <cfRule type="cellIs" dxfId="1464" priority="1514" operator="equal">
      <formula>0</formula>
    </cfRule>
  </conditionalFormatting>
  <conditionalFormatting sqref="K19">
    <cfRule type="cellIs" dxfId="1463" priority="1510" operator="lessThan">
      <formula>-0.15</formula>
    </cfRule>
    <cfRule type="cellIs" dxfId="1462" priority="1511" operator="between">
      <formula>-0.15</formula>
      <formula>0</formula>
    </cfRule>
    <cfRule type="cellIs" dxfId="1461" priority="1512" operator="between">
      <formula>-0.15</formula>
      <formula>0</formula>
    </cfRule>
    <cfRule type="cellIs" dxfId="1460" priority="1513" operator="greaterThanOrEqual">
      <formula>0</formula>
    </cfRule>
  </conditionalFormatting>
  <conditionalFormatting sqref="K19">
    <cfRule type="cellIs" dxfId="1459" priority="1509" operator="between">
      <formula>-0.15</formula>
      <formula>-0.001</formula>
    </cfRule>
  </conditionalFormatting>
  <conditionalFormatting sqref="K19">
    <cfRule type="cellIs" dxfId="1458" priority="1508" operator="greaterThanOrEqual">
      <formula>0</formula>
    </cfRule>
  </conditionalFormatting>
  <conditionalFormatting sqref="K19">
    <cfRule type="containsBlanks" dxfId="1457" priority="1505">
      <formula>LEN(TRIM(K19))=0</formula>
    </cfRule>
  </conditionalFormatting>
  <conditionalFormatting sqref="K19">
    <cfRule type="containsBlanks" dxfId="1456" priority="1504">
      <formula>LEN(TRIM(K19))=0</formula>
    </cfRule>
  </conditionalFormatting>
  <conditionalFormatting sqref="K18">
    <cfRule type="cellIs" dxfId="1455" priority="1489" operator="equal">
      <formula>""""""</formula>
    </cfRule>
    <cfRule type="cellIs" dxfId="1454" priority="1490" operator="equal">
      <formula>""""""</formula>
    </cfRule>
    <cfRule type="cellIs" dxfId="1453" priority="1499" operator="equal">
      <formula>0</formula>
    </cfRule>
    <cfRule type="cellIs" dxfId="1452" priority="1500" operator="equal">
      <formula>0</formula>
    </cfRule>
    <cfRule type="cellIs" dxfId="1451" priority="1501" operator="lessThan">
      <formula>0.8</formula>
    </cfRule>
    <cfRule type="cellIs" dxfId="1450" priority="1502" operator="between">
      <formula>0.8</formula>
      <formula>1</formula>
    </cfRule>
    <cfRule type="cellIs" dxfId="1449" priority="1503" operator="greaterThanOrEqual">
      <formula>1</formula>
    </cfRule>
  </conditionalFormatting>
  <conditionalFormatting sqref="K18">
    <cfRule type="cellIs" dxfId="1448" priority="1498" operator="greaterThanOrEqual">
      <formula>1</formula>
    </cfRule>
  </conditionalFormatting>
  <conditionalFormatting sqref="K18">
    <cfRule type="cellIs" dxfId="1447" priority="1497" operator="equal">
      <formula>0</formula>
    </cfRule>
  </conditionalFormatting>
  <conditionalFormatting sqref="K18">
    <cfRule type="cellIs" dxfId="1446" priority="1493" operator="lessThan">
      <formula>-0.15</formula>
    </cfRule>
    <cfRule type="cellIs" dxfId="1445" priority="1494" operator="between">
      <formula>-0.15</formula>
      <formula>0</formula>
    </cfRule>
    <cfRule type="cellIs" dxfId="1444" priority="1495" operator="between">
      <formula>-0.15</formula>
      <formula>0</formula>
    </cfRule>
    <cfRule type="cellIs" dxfId="1443" priority="1496" operator="greaterThanOrEqual">
      <formula>0</formula>
    </cfRule>
  </conditionalFormatting>
  <conditionalFormatting sqref="K18">
    <cfRule type="cellIs" dxfId="1442" priority="1492" operator="between">
      <formula>-0.15</formula>
      <formula>-0.001</formula>
    </cfRule>
  </conditionalFormatting>
  <conditionalFormatting sqref="K18">
    <cfRule type="cellIs" dxfId="1441" priority="1491" operator="greaterThanOrEqual">
      <formula>0</formula>
    </cfRule>
  </conditionalFormatting>
  <conditionalFormatting sqref="K18">
    <cfRule type="containsBlanks" dxfId="1440" priority="1488">
      <formula>LEN(TRIM(K18))=0</formula>
    </cfRule>
  </conditionalFormatting>
  <conditionalFormatting sqref="K18">
    <cfRule type="containsBlanks" dxfId="1439" priority="1487">
      <formula>LEN(TRIM(K18))=0</formula>
    </cfRule>
  </conditionalFormatting>
  <conditionalFormatting sqref="K16:K17">
    <cfRule type="cellIs" dxfId="1438" priority="1472" operator="equal">
      <formula>""""""</formula>
    </cfRule>
    <cfRule type="cellIs" dxfId="1437" priority="1473" operator="equal">
      <formula>""""""</formula>
    </cfRule>
    <cfRule type="cellIs" dxfId="1436" priority="1482" operator="equal">
      <formula>0</formula>
    </cfRule>
    <cfRule type="cellIs" dxfId="1435" priority="1483" operator="equal">
      <formula>0</formula>
    </cfRule>
    <cfRule type="cellIs" dxfId="1434" priority="1484" operator="lessThan">
      <formula>0.8</formula>
    </cfRule>
    <cfRule type="cellIs" dxfId="1433" priority="1485" operator="between">
      <formula>0.8</formula>
      <formula>1</formula>
    </cfRule>
    <cfRule type="cellIs" dxfId="1432" priority="1486" operator="greaterThanOrEqual">
      <formula>1</formula>
    </cfRule>
  </conditionalFormatting>
  <conditionalFormatting sqref="K16:K17">
    <cfRule type="cellIs" dxfId="1431" priority="1481" operator="greaterThanOrEqual">
      <formula>1</formula>
    </cfRule>
  </conditionalFormatting>
  <conditionalFormatting sqref="K16:K17">
    <cfRule type="cellIs" dxfId="1430" priority="1480" operator="equal">
      <formula>0</formula>
    </cfRule>
  </conditionalFormatting>
  <conditionalFormatting sqref="K16:K17">
    <cfRule type="cellIs" dxfId="1429" priority="1476" operator="lessThan">
      <formula>-0.15</formula>
    </cfRule>
    <cfRule type="cellIs" dxfId="1428" priority="1477" operator="between">
      <formula>-0.15</formula>
      <formula>0</formula>
    </cfRule>
    <cfRule type="cellIs" dxfId="1427" priority="1478" operator="between">
      <formula>-0.15</formula>
      <formula>0</formula>
    </cfRule>
    <cfRule type="cellIs" dxfId="1426" priority="1479" operator="greaterThanOrEqual">
      <formula>0</formula>
    </cfRule>
  </conditionalFormatting>
  <conditionalFormatting sqref="K16:K17">
    <cfRule type="cellIs" dxfId="1425" priority="1475" operator="between">
      <formula>-0.15</formula>
      <formula>-0.001</formula>
    </cfRule>
  </conditionalFormatting>
  <conditionalFormatting sqref="K16:K17">
    <cfRule type="cellIs" dxfId="1424" priority="1474" operator="greaterThanOrEqual">
      <formula>0</formula>
    </cfRule>
  </conditionalFormatting>
  <conditionalFormatting sqref="K16:K17">
    <cfRule type="containsBlanks" dxfId="1423" priority="1471">
      <formula>LEN(TRIM(K16))=0</formula>
    </cfRule>
  </conditionalFormatting>
  <conditionalFormatting sqref="K16:K17">
    <cfRule type="containsBlanks" dxfId="1422" priority="1470">
      <formula>LEN(TRIM(K16))=0</formula>
    </cfRule>
  </conditionalFormatting>
  <conditionalFormatting sqref="N16:N17">
    <cfRule type="cellIs" dxfId="1421" priority="1455" operator="equal">
      <formula>""""""</formula>
    </cfRule>
    <cfRule type="cellIs" dxfId="1420" priority="1456" operator="equal">
      <formula>""""""</formula>
    </cfRule>
    <cfRule type="cellIs" dxfId="1419" priority="1465" operator="equal">
      <formula>0</formula>
    </cfRule>
    <cfRule type="cellIs" dxfId="1418" priority="1466" operator="equal">
      <formula>0</formula>
    </cfRule>
    <cfRule type="cellIs" dxfId="1417" priority="1467" operator="lessThan">
      <formula>0.8</formula>
    </cfRule>
    <cfRule type="cellIs" dxfId="1416" priority="1468" operator="between">
      <formula>0.8</formula>
      <formula>1</formula>
    </cfRule>
    <cfRule type="cellIs" dxfId="1415" priority="1469" operator="greaterThanOrEqual">
      <formula>1</formula>
    </cfRule>
  </conditionalFormatting>
  <conditionalFormatting sqref="N16:N17">
    <cfRule type="cellIs" dxfId="1414" priority="1464" operator="greaterThanOrEqual">
      <formula>1</formula>
    </cfRule>
  </conditionalFormatting>
  <conditionalFormatting sqref="N16:N17">
    <cfRule type="cellIs" dxfId="1413" priority="1463" operator="equal">
      <formula>0</formula>
    </cfRule>
  </conditionalFormatting>
  <conditionalFormatting sqref="N16:N17">
    <cfRule type="cellIs" dxfId="1412" priority="1459" operator="lessThan">
      <formula>-0.15</formula>
    </cfRule>
    <cfRule type="cellIs" dxfId="1411" priority="1460" operator="between">
      <formula>-0.15</formula>
      <formula>0</formula>
    </cfRule>
    <cfRule type="cellIs" dxfId="1410" priority="1461" operator="between">
      <formula>-0.15</formula>
      <formula>0</formula>
    </cfRule>
    <cfRule type="cellIs" dxfId="1409" priority="1462" operator="greaterThanOrEqual">
      <formula>0</formula>
    </cfRule>
  </conditionalFormatting>
  <conditionalFormatting sqref="N16:N17">
    <cfRule type="cellIs" dxfId="1408" priority="1458" operator="between">
      <formula>-0.15</formula>
      <formula>-0.001</formula>
    </cfRule>
  </conditionalFormatting>
  <conditionalFormatting sqref="N16:N17">
    <cfRule type="cellIs" dxfId="1407" priority="1457" operator="greaterThanOrEqual">
      <formula>0</formula>
    </cfRule>
  </conditionalFormatting>
  <conditionalFormatting sqref="N16:N17">
    <cfRule type="containsBlanks" dxfId="1406" priority="1454">
      <formula>LEN(TRIM(N16))=0</formula>
    </cfRule>
  </conditionalFormatting>
  <conditionalFormatting sqref="N16:N17">
    <cfRule type="containsBlanks" dxfId="1405" priority="1453">
      <formula>LEN(TRIM(N16))=0</formula>
    </cfRule>
  </conditionalFormatting>
  <conditionalFormatting sqref="N18">
    <cfRule type="cellIs" dxfId="1404" priority="1438" operator="equal">
      <formula>""""""</formula>
    </cfRule>
    <cfRule type="cellIs" dxfId="1403" priority="1439" operator="equal">
      <formula>""""""</formula>
    </cfRule>
    <cfRule type="cellIs" dxfId="1402" priority="1448" operator="equal">
      <formula>0</formula>
    </cfRule>
    <cfRule type="cellIs" dxfId="1401" priority="1449" operator="equal">
      <formula>0</formula>
    </cfRule>
    <cfRule type="cellIs" dxfId="1400" priority="1450" operator="lessThan">
      <formula>0.8</formula>
    </cfRule>
    <cfRule type="cellIs" dxfId="1399" priority="1451" operator="between">
      <formula>0.8</formula>
      <formula>1</formula>
    </cfRule>
    <cfRule type="cellIs" dxfId="1398" priority="1452" operator="greaterThanOrEqual">
      <formula>1</formula>
    </cfRule>
  </conditionalFormatting>
  <conditionalFormatting sqref="N18">
    <cfRule type="cellIs" dxfId="1397" priority="1447" operator="greaterThanOrEqual">
      <formula>1</formula>
    </cfRule>
  </conditionalFormatting>
  <conditionalFormatting sqref="N18">
    <cfRule type="cellIs" dxfId="1396" priority="1446" operator="equal">
      <formula>0</formula>
    </cfRule>
  </conditionalFormatting>
  <conditionalFormatting sqref="N18">
    <cfRule type="cellIs" dxfId="1395" priority="1442" operator="lessThan">
      <formula>-0.15</formula>
    </cfRule>
    <cfRule type="cellIs" dxfId="1394" priority="1443" operator="between">
      <formula>-0.15</formula>
      <formula>0</formula>
    </cfRule>
    <cfRule type="cellIs" dxfId="1393" priority="1444" operator="between">
      <formula>-0.15</formula>
      <formula>0</formula>
    </cfRule>
    <cfRule type="cellIs" dxfId="1392" priority="1445" operator="greaterThanOrEqual">
      <formula>0</formula>
    </cfRule>
  </conditionalFormatting>
  <conditionalFormatting sqref="N18">
    <cfRule type="cellIs" dxfId="1391" priority="1441" operator="between">
      <formula>-0.15</formula>
      <formula>-0.001</formula>
    </cfRule>
  </conditionalFormatting>
  <conditionalFormatting sqref="N18">
    <cfRule type="cellIs" dxfId="1390" priority="1440" operator="greaterThanOrEqual">
      <formula>0</formula>
    </cfRule>
  </conditionalFormatting>
  <conditionalFormatting sqref="N18">
    <cfRule type="containsBlanks" dxfId="1389" priority="1437">
      <formula>LEN(TRIM(N18))=0</formula>
    </cfRule>
  </conditionalFormatting>
  <conditionalFormatting sqref="N18">
    <cfRule type="containsBlanks" dxfId="1388" priority="1436">
      <formula>LEN(TRIM(N18))=0</formula>
    </cfRule>
  </conditionalFormatting>
  <conditionalFormatting sqref="N19">
    <cfRule type="cellIs" dxfId="1387" priority="1421" operator="equal">
      <formula>""""""</formula>
    </cfRule>
    <cfRule type="cellIs" dxfId="1386" priority="1422" operator="equal">
      <formula>""""""</formula>
    </cfRule>
    <cfRule type="cellIs" dxfId="1385" priority="1431" operator="equal">
      <formula>0</formula>
    </cfRule>
    <cfRule type="cellIs" dxfId="1384" priority="1432" operator="equal">
      <formula>0</formula>
    </cfRule>
    <cfRule type="cellIs" dxfId="1383" priority="1433" operator="lessThan">
      <formula>0.8</formula>
    </cfRule>
    <cfRule type="cellIs" dxfId="1382" priority="1434" operator="between">
      <formula>0.8</formula>
      <formula>1</formula>
    </cfRule>
    <cfRule type="cellIs" dxfId="1381" priority="1435" operator="greaterThanOrEqual">
      <formula>1</formula>
    </cfRule>
  </conditionalFormatting>
  <conditionalFormatting sqref="N19">
    <cfRule type="containsBlanks" dxfId="1380" priority="1420">
      <formula>LEN(TRIM(N19))=0</formula>
    </cfRule>
  </conditionalFormatting>
  <conditionalFormatting sqref="N19">
    <cfRule type="containsBlanks" dxfId="1379" priority="1419">
      <formula>LEN(TRIM(N19))=0</formula>
    </cfRule>
  </conditionalFormatting>
  <conditionalFormatting sqref="Q19">
    <cfRule type="cellIs" dxfId="1378" priority="1404" operator="equal">
      <formula>""""""</formula>
    </cfRule>
    <cfRule type="cellIs" dxfId="1377" priority="1405" operator="equal">
      <formula>""""""</formula>
    </cfRule>
    <cfRule type="cellIs" dxfId="1376" priority="1414" operator="equal">
      <formula>0</formula>
    </cfRule>
    <cfRule type="cellIs" dxfId="1375" priority="1415" operator="equal">
      <formula>0</formula>
    </cfRule>
    <cfRule type="cellIs" dxfId="1374" priority="1416" operator="lessThan">
      <formula>0.8</formula>
    </cfRule>
    <cfRule type="cellIs" dxfId="1373" priority="1417" operator="between">
      <formula>0.8</formula>
      <formula>1</formula>
    </cfRule>
    <cfRule type="cellIs" dxfId="1372" priority="1418" operator="greaterThanOrEqual">
      <formula>1</formula>
    </cfRule>
  </conditionalFormatting>
  <conditionalFormatting sqref="Q19">
    <cfRule type="cellIs" dxfId="1371" priority="1413" operator="greaterThanOrEqual">
      <formula>1</formula>
    </cfRule>
  </conditionalFormatting>
  <conditionalFormatting sqref="Q19">
    <cfRule type="cellIs" dxfId="1370" priority="1412" operator="equal">
      <formula>0</formula>
    </cfRule>
  </conditionalFormatting>
  <conditionalFormatting sqref="Q19">
    <cfRule type="cellIs" dxfId="1369" priority="1408" operator="lessThan">
      <formula>-0.15</formula>
    </cfRule>
    <cfRule type="cellIs" dxfId="1368" priority="1409" operator="between">
      <formula>-0.15</formula>
      <formula>0</formula>
    </cfRule>
    <cfRule type="cellIs" dxfId="1367" priority="1410" operator="between">
      <formula>-0.15</formula>
      <formula>0</formula>
    </cfRule>
    <cfRule type="cellIs" dxfId="1366" priority="1411" operator="greaterThanOrEqual">
      <formula>0</formula>
    </cfRule>
  </conditionalFormatting>
  <conditionalFormatting sqref="Q19">
    <cfRule type="cellIs" dxfId="1365" priority="1407" operator="between">
      <formula>-0.15</formula>
      <formula>-0.001</formula>
    </cfRule>
  </conditionalFormatting>
  <conditionalFormatting sqref="Q19">
    <cfRule type="cellIs" dxfId="1364" priority="1406" operator="greaterThanOrEqual">
      <formula>0</formula>
    </cfRule>
  </conditionalFormatting>
  <conditionalFormatting sqref="Q19">
    <cfRule type="containsBlanks" dxfId="1363" priority="1403">
      <formula>LEN(TRIM(Q19))=0</formula>
    </cfRule>
  </conditionalFormatting>
  <conditionalFormatting sqref="Q19">
    <cfRule type="containsBlanks" dxfId="1362" priority="1402">
      <formula>LEN(TRIM(Q19))=0</formula>
    </cfRule>
  </conditionalFormatting>
  <conditionalFormatting sqref="Q18">
    <cfRule type="cellIs" dxfId="1361" priority="1387" operator="equal">
      <formula>""""""</formula>
    </cfRule>
    <cfRule type="cellIs" dxfId="1360" priority="1388" operator="equal">
      <formula>""""""</formula>
    </cfRule>
    <cfRule type="cellIs" dxfId="1359" priority="1397" operator="equal">
      <formula>0</formula>
    </cfRule>
    <cfRule type="cellIs" dxfId="1358" priority="1398" operator="equal">
      <formula>0</formula>
    </cfRule>
    <cfRule type="cellIs" dxfId="1357" priority="1399" operator="lessThan">
      <formula>0.8</formula>
    </cfRule>
    <cfRule type="cellIs" dxfId="1356" priority="1400" operator="between">
      <formula>0.8</formula>
      <formula>1</formula>
    </cfRule>
    <cfRule type="cellIs" dxfId="1355" priority="1401" operator="greaterThanOrEqual">
      <formula>1</formula>
    </cfRule>
  </conditionalFormatting>
  <conditionalFormatting sqref="Q18">
    <cfRule type="cellIs" dxfId="1354" priority="1396" operator="greaterThanOrEqual">
      <formula>1</formula>
    </cfRule>
  </conditionalFormatting>
  <conditionalFormatting sqref="Q18">
    <cfRule type="cellIs" dxfId="1353" priority="1395" operator="equal">
      <formula>0</formula>
    </cfRule>
  </conditionalFormatting>
  <conditionalFormatting sqref="Q18">
    <cfRule type="cellIs" dxfId="1352" priority="1391" operator="lessThan">
      <formula>-0.15</formula>
    </cfRule>
    <cfRule type="cellIs" dxfId="1351" priority="1392" operator="between">
      <formula>-0.15</formula>
      <formula>0</formula>
    </cfRule>
    <cfRule type="cellIs" dxfId="1350" priority="1393" operator="between">
      <formula>-0.15</formula>
      <formula>0</formula>
    </cfRule>
    <cfRule type="cellIs" dxfId="1349" priority="1394" operator="greaterThanOrEqual">
      <formula>0</formula>
    </cfRule>
  </conditionalFormatting>
  <conditionalFormatting sqref="Q18">
    <cfRule type="cellIs" dxfId="1348" priority="1390" operator="between">
      <formula>-0.15</formula>
      <formula>-0.001</formula>
    </cfRule>
  </conditionalFormatting>
  <conditionalFormatting sqref="Q18">
    <cfRule type="cellIs" dxfId="1347" priority="1389" operator="greaterThanOrEqual">
      <formula>0</formula>
    </cfRule>
  </conditionalFormatting>
  <conditionalFormatting sqref="Q18">
    <cfRule type="containsBlanks" dxfId="1346" priority="1386">
      <formula>LEN(TRIM(Q18))=0</formula>
    </cfRule>
  </conditionalFormatting>
  <conditionalFormatting sqref="Q18">
    <cfRule type="containsBlanks" dxfId="1345" priority="1385">
      <formula>LEN(TRIM(Q18))=0</formula>
    </cfRule>
  </conditionalFormatting>
  <conditionalFormatting sqref="Q16:Q17">
    <cfRule type="cellIs" dxfId="1344" priority="1370" operator="equal">
      <formula>""""""</formula>
    </cfRule>
    <cfRule type="cellIs" dxfId="1343" priority="1371" operator="equal">
      <formula>""""""</formula>
    </cfRule>
    <cfRule type="cellIs" dxfId="1342" priority="1380" operator="equal">
      <formula>0</formula>
    </cfRule>
    <cfRule type="cellIs" dxfId="1341" priority="1381" operator="equal">
      <formula>0</formula>
    </cfRule>
    <cfRule type="cellIs" dxfId="1340" priority="1382" operator="lessThan">
      <formula>0.8</formula>
    </cfRule>
    <cfRule type="cellIs" dxfId="1339" priority="1383" operator="between">
      <formula>0.8</formula>
      <formula>1</formula>
    </cfRule>
    <cfRule type="cellIs" dxfId="1338" priority="1384" operator="greaterThanOrEqual">
      <formula>1</formula>
    </cfRule>
  </conditionalFormatting>
  <conditionalFormatting sqref="Q16:Q17">
    <cfRule type="cellIs" dxfId="1337" priority="1379" operator="greaterThanOrEqual">
      <formula>1</formula>
    </cfRule>
  </conditionalFormatting>
  <conditionalFormatting sqref="Q16:Q17">
    <cfRule type="cellIs" dxfId="1336" priority="1378" operator="equal">
      <formula>0</formula>
    </cfRule>
  </conditionalFormatting>
  <conditionalFormatting sqref="Q16:Q17">
    <cfRule type="cellIs" dxfId="1335" priority="1374" operator="lessThan">
      <formula>-0.15</formula>
    </cfRule>
    <cfRule type="cellIs" dxfId="1334" priority="1375" operator="between">
      <formula>-0.15</formula>
      <formula>0</formula>
    </cfRule>
    <cfRule type="cellIs" dxfId="1333" priority="1376" operator="between">
      <formula>-0.15</formula>
      <formula>0</formula>
    </cfRule>
    <cfRule type="cellIs" dxfId="1332" priority="1377" operator="greaterThanOrEqual">
      <formula>0</formula>
    </cfRule>
  </conditionalFormatting>
  <conditionalFormatting sqref="Q16:Q17">
    <cfRule type="cellIs" dxfId="1331" priority="1373" operator="between">
      <formula>-0.15</formula>
      <formula>-0.001</formula>
    </cfRule>
  </conditionalFormatting>
  <conditionalFormatting sqref="Q16:Q17">
    <cfRule type="cellIs" dxfId="1330" priority="1372" operator="greaterThanOrEqual">
      <formula>0</formula>
    </cfRule>
  </conditionalFormatting>
  <conditionalFormatting sqref="Q16:Q17">
    <cfRule type="containsBlanks" dxfId="1329" priority="1369">
      <formula>LEN(TRIM(Q16))=0</formula>
    </cfRule>
  </conditionalFormatting>
  <conditionalFormatting sqref="Q16:Q17">
    <cfRule type="containsBlanks" dxfId="1328" priority="1368">
      <formula>LEN(TRIM(Q16))=0</formula>
    </cfRule>
  </conditionalFormatting>
  <conditionalFormatting sqref="T16:T17">
    <cfRule type="cellIs" dxfId="1327" priority="1353" operator="equal">
      <formula>""""""</formula>
    </cfRule>
    <cfRule type="cellIs" dxfId="1326" priority="1354" operator="equal">
      <formula>""""""</formula>
    </cfRule>
    <cfRule type="cellIs" dxfId="1325" priority="1363" operator="equal">
      <formula>0</formula>
    </cfRule>
    <cfRule type="cellIs" dxfId="1324" priority="1364" operator="equal">
      <formula>0</formula>
    </cfRule>
    <cfRule type="cellIs" dxfId="1323" priority="1365" operator="lessThan">
      <formula>0.8</formula>
    </cfRule>
    <cfRule type="cellIs" dxfId="1322" priority="1366" operator="between">
      <formula>0.8</formula>
      <formula>1</formula>
    </cfRule>
    <cfRule type="cellIs" dxfId="1321" priority="1367" operator="greaterThanOrEqual">
      <formula>1</formula>
    </cfRule>
  </conditionalFormatting>
  <conditionalFormatting sqref="T16:T17">
    <cfRule type="cellIs" dxfId="1320" priority="1362" operator="greaterThanOrEqual">
      <formula>1</formula>
    </cfRule>
  </conditionalFormatting>
  <conditionalFormatting sqref="T16:T17">
    <cfRule type="cellIs" dxfId="1319" priority="1361" operator="equal">
      <formula>0</formula>
    </cfRule>
  </conditionalFormatting>
  <conditionalFormatting sqref="T16:T17">
    <cfRule type="cellIs" dxfId="1318" priority="1357" operator="lessThan">
      <formula>-0.15</formula>
    </cfRule>
    <cfRule type="cellIs" dxfId="1317" priority="1358" operator="between">
      <formula>-0.15</formula>
      <formula>0</formula>
    </cfRule>
    <cfRule type="cellIs" dxfId="1316" priority="1359" operator="between">
      <formula>-0.15</formula>
      <formula>0</formula>
    </cfRule>
    <cfRule type="cellIs" dxfId="1315" priority="1360" operator="greaterThanOrEqual">
      <formula>0</formula>
    </cfRule>
  </conditionalFormatting>
  <conditionalFormatting sqref="T16:T17">
    <cfRule type="cellIs" dxfId="1314" priority="1356" operator="between">
      <formula>-0.15</formula>
      <formula>-0.001</formula>
    </cfRule>
  </conditionalFormatting>
  <conditionalFormatting sqref="T16:T17">
    <cfRule type="cellIs" dxfId="1313" priority="1355" operator="greaterThanOrEqual">
      <formula>0</formula>
    </cfRule>
  </conditionalFormatting>
  <conditionalFormatting sqref="T16:T17">
    <cfRule type="containsBlanks" dxfId="1312" priority="1352">
      <formula>LEN(TRIM(T16))=0</formula>
    </cfRule>
  </conditionalFormatting>
  <conditionalFormatting sqref="T16:T17">
    <cfRule type="containsBlanks" dxfId="1311" priority="1351">
      <formula>LEN(TRIM(T16))=0</formula>
    </cfRule>
  </conditionalFormatting>
  <conditionalFormatting sqref="T18">
    <cfRule type="cellIs" dxfId="1310" priority="1336" operator="equal">
      <formula>""""""</formula>
    </cfRule>
    <cfRule type="cellIs" dxfId="1309" priority="1337" operator="equal">
      <formula>""""""</formula>
    </cfRule>
    <cfRule type="cellIs" dxfId="1308" priority="1346" operator="equal">
      <formula>0</formula>
    </cfRule>
    <cfRule type="cellIs" dxfId="1307" priority="1347" operator="equal">
      <formula>0</formula>
    </cfRule>
    <cfRule type="cellIs" dxfId="1306" priority="1348" operator="lessThan">
      <formula>0.8</formula>
    </cfRule>
    <cfRule type="cellIs" dxfId="1305" priority="1349" operator="between">
      <formula>0.8</formula>
      <formula>1</formula>
    </cfRule>
    <cfRule type="cellIs" dxfId="1304" priority="1350" operator="greaterThanOrEqual">
      <formula>1</formula>
    </cfRule>
  </conditionalFormatting>
  <conditionalFormatting sqref="T18">
    <cfRule type="cellIs" dxfId="1303" priority="1345" operator="greaterThanOrEqual">
      <formula>1</formula>
    </cfRule>
  </conditionalFormatting>
  <conditionalFormatting sqref="T18">
    <cfRule type="cellIs" dxfId="1302" priority="1344" operator="equal">
      <formula>0</formula>
    </cfRule>
  </conditionalFormatting>
  <conditionalFormatting sqref="T18">
    <cfRule type="cellIs" dxfId="1301" priority="1340" operator="lessThan">
      <formula>-0.15</formula>
    </cfRule>
    <cfRule type="cellIs" dxfId="1300" priority="1341" operator="between">
      <formula>-0.15</formula>
      <formula>0</formula>
    </cfRule>
    <cfRule type="cellIs" dxfId="1299" priority="1342" operator="between">
      <formula>-0.15</formula>
      <formula>0</formula>
    </cfRule>
    <cfRule type="cellIs" dxfId="1298" priority="1343" operator="greaterThanOrEqual">
      <formula>0</formula>
    </cfRule>
  </conditionalFormatting>
  <conditionalFormatting sqref="T18">
    <cfRule type="cellIs" dxfId="1297" priority="1339" operator="between">
      <formula>-0.15</formula>
      <formula>-0.001</formula>
    </cfRule>
  </conditionalFormatting>
  <conditionalFormatting sqref="T18">
    <cfRule type="cellIs" dxfId="1296" priority="1338" operator="greaterThanOrEqual">
      <formula>0</formula>
    </cfRule>
  </conditionalFormatting>
  <conditionalFormatting sqref="T18">
    <cfRule type="containsBlanks" dxfId="1295" priority="1335">
      <formula>LEN(TRIM(T18))=0</formula>
    </cfRule>
  </conditionalFormatting>
  <conditionalFormatting sqref="T18">
    <cfRule type="containsBlanks" dxfId="1294" priority="1334">
      <formula>LEN(TRIM(T18))=0</formula>
    </cfRule>
  </conditionalFormatting>
  <conditionalFormatting sqref="T19">
    <cfRule type="cellIs" dxfId="1293" priority="1319" operator="equal">
      <formula>""""""</formula>
    </cfRule>
    <cfRule type="cellIs" dxfId="1292" priority="1320" operator="equal">
      <formula>""""""</formula>
    </cfRule>
    <cfRule type="cellIs" dxfId="1291" priority="1329" operator="equal">
      <formula>0</formula>
    </cfRule>
    <cfRule type="cellIs" dxfId="1290" priority="1330" operator="equal">
      <formula>0</formula>
    </cfRule>
    <cfRule type="cellIs" dxfId="1289" priority="1331" operator="lessThan">
      <formula>0.8</formula>
    </cfRule>
    <cfRule type="cellIs" dxfId="1288" priority="1332" operator="between">
      <formula>0.8</formula>
      <formula>1</formula>
    </cfRule>
    <cfRule type="cellIs" dxfId="1287" priority="1333" operator="greaterThanOrEqual">
      <formula>1</formula>
    </cfRule>
  </conditionalFormatting>
  <conditionalFormatting sqref="T19">
    <cfRule type="cellIs" dxfId="1286" priority="1328" operator="greaterThanOrEqual">
      <formula>1</formula>
    </cfRule>
  </conditionalFormatting>
  <conditionalFormatting sqref="T19">
    <cfRule type="cellIs" dxfId="1285" priority="1327" operator="equal">
      <formula>0</formula>
    </cfRule>
  </conditionalFormatting>
  <conditionalFormatting sqref="T19">
    <cfRule type="cellIs" dxfId="1284" priority="1323" operator="lessThan">
      <formula>-0.15</formula>
    </cfRule>
    <cfRule type="cellIs" dxfId="1283" priority="1324" operator="between">
      <formula>-0.15</formula>
      <formula>0</formula>
    </cfRule>
    <cfRule type="cellIs" dxfId="1282" priority="1325" operator="between">
      <formula>-0.15</formula>
      <formula>0</formula>
    </cfRule>
    <cfRule type="cellIs" dxfId="1281" priority="1326" operator="greaterThanOrEqual">
      <formula>0</formula>
    </cfRule>
  </conditionalFormatting>
  <conditionalFormatting sqref="T19">
    <cfRule type="cellIs" dxfId="1280" priority="1322" operator="between">
      <formula>-0.15</formula>
      <formula>-0.001</formula>
    </cfRule>
  </conditionalFormatting>
  <conditionalFormatting sqref="T19">
    <cfRule type="cellIs" dxfId="1279" priority="1321" operator="greaterThanOrEqual">
      <formula>0</formula>
    </cfRule>
  </conditionalFormatting>
  <conditionalFormatting sqref="T19">
    <cfRule type="containsBlanks" dxfId="1278" priority="1318">
      <formula>LEN(TRIM(T19))=0</formula>
    </cfRule>
  </conditionalFormatting>
  <conditionalFormatting sqref="T19">
    <cfRule type="containsBlanks" dxfId="1277" priority="1317">
      <formula>LEN(TRIM(T19))=0</formula>
    </cfRule>
  </conditionalFormatting>
  <conditionalFormatting sqref="W19">
    <cfRule type="cellIs" dxfId="1276" priority="1302" operator="equal">
      <formula>""""""</formula>
    </cfRule>
    <cfRule type="cellIs" dxfId="1275" priority="1303" operator="equal">
      <formula>""""""</formula>
    </cfRule>
    <cfRule type="cellIs" dxfId="1274" priority="1312" operator="equal">
      <formula>0</formula>
    </cfRule>
    <cfRule type="cellIs" dxfId="1273" priority="1313" operator="equal">
      <formula>0</formula>
    </cfRule>
    <cfRule type="cellIs" dxfId="1272" priority="1314" operator="lessThan">
      <formula>0.8</formula>
    </cfRule>
    <cfRule type="cellIs" dxfId="1271" priority="1315" operator="between">
      <formula>0.8</formula>
      <formula>1</formula>
    </cfRule>
    <cfRule type="cellIs" dxfId="1270" priority="1316" operator="greaterThanOrEqual">
      <formula>1</formula>
    </cfRule>
  </conditionalFormatting>
  <conditionalFormatting sqref="W19">
    <cfRule type="cellIs" dxfId="1269" priority="1311" operator="greaterThanOrEqual">
      <formula>1</formula>
    </cfRule>
  </conditionalFormatting>
  <conditionalFormatting sqref="W19">
    <cfRule type="cellIs" dxfId="1268" priority="1310" operator="equal">
      <formula>0</formula>
    </cfRule>
  </conditionalFormatting>
  <conditionalFormatting sqref="W19">
    <cfRule type="cellIs" dxfId="1267" priority="1306" operator="lessThan">
      <formula>-0.15</formula>
    </cfRule>
    <cfRule type="cellIs" dxfId="1266" priority="1307" operator="between">
      <formula>-0.15</formula>
      <formula>0</formula>
    </cfRule>
    <cfRule type="cellIs" dxfId="1265" priority="1308" operator="between">
      <formula>-0.15</formula>
      <formula>0</formula>
    </cfRule>
    <cfRule type="cellIs" dxfId="1264" priority="1309" operator="greaterThanOrEqual">
      <formula>0</formula>
    </cfRule>
  </conditionalFormatting>
  <conditionalFormatting sqref="W19">
    <cfRule type="cellIs" dxfId="1263" priority="1305" operator="between">
      <formula>-0.15</formula>
      <formula>-0.001</formula>
    </cfRule>
  </conditionalFormatting>
  <conditionalFormatting sqref="W19">
    <cfRule type="cellIs" dxfId="1262" priority="1304" operator="greaterThanOrEqual">
      <formula>0</formula>
    </cfRule>
  </conditionalFormatting>
  <conditionalFormatting sqref="W19">
    <cfRule type="containsBlanks" dxfId="1261" priority="1301">
      <formula>LEN(TRIM(W19))=0</formula>
    </cfRule>
  </conditionalFormatting>
  <conditionalFormatting sqref="W19">
    <cfRule type="containsBlanks" dxfId="1260" priority="1300">
      <formula>LEN(TRIM(W19))=0</formula>
    </cfRule>
  </conditionalFormatting>
  <conditionalFormatting sqref="W18">
    <cfRule type="cellIs" dxfId="1259" priority="1285" operator="equal">
      <formula>""""""</formula>
    </cfRule>
    <cfRule type="cellIs" dxfId="1258" priority="1286" operator="equal">
      <formula>""""""</formula>
    </cfRule>
    <cfRule type="cellIs" dxfId="1257" priority="1295" operator="equal">
      <formula>0</formula>
    </cfRule>
    <cfRule type="cellIs" dxfId="1256" priority="1296" operator="equal">
      <formula>0</formula>
    </cfRule>
    <cfRule type="cellIs" dxfId="1255" priority="1297" operator="lessThan">
      <formula>0.8</formula>
    </cfRule>
    <cfRule type="cellIs" dxfId="1254" priority="1298" operator="between">
      <formula>0.8</formula>
      <formula>1</formula>
    </cfRule>
    <cfRule type="cellIs" dxfId="1253" priority="1299" operator="greaterThanOrEqual">
      <formula>1</formula>
    </cfRule>
  </conditionalFormatting>
  <conditionalFormatting sqref="W18">
    <cfRule type="cellIs" dxfId="1252" priority="1294" operator="greaterThanOrEqual">
      <formula>1</formula>
    </cfRule>
  </conditionalFormatting>
  <conditionalFormatting sqref="W18">
    <cfRule type="cellIs" dxfId="1251" priority="1293" operator="equal">
      <formula>0</formula>
    </cfRule>
  </conditionalFormatting>
  <conditionalFormatting sqref="W18">
    <cfRule type="cellIs" dxfId="1250" priority="1289" operator="lessThan">
      <formula>-0.15</formula>
    </cfRule>
    <cfRule type="cellIs" dxfId="1249" priority="1290" operator="between">
      <formula>-0.15</formula>
      <formula>0</formula>
    </cfRule>
    <cfRule type="cellIs" dxfId="1248" priority="1291" operator="between">
      <formula>-0.15</formula>
      <formula>0</formula>
    </cfRule>
    <cfRule type="cellIs" dxfId="1247" priority="1292" operator="greaterThanOrEqual">
      <formula>0</formula>
    </cfRule>
  </conditionalFormatting>
  <conditionalFormatting sqref="W18">
    <cfRule type="cellIs" dxfId="1246" priority="1288" operator="between">
      <formula>-0.15</formula>
      <formula>-0.001</formula>
    </cfRule>
  </conditionalFormatting>
  <conditionalFormatting sqref="W18">
    <cfRule type="cellIs" dxfId="1245" priority="1287" operator="greaterThanOrEqual">
      <formula>0</formula>
    </cfRule>
  </conditionalFormatting>
  <conditionalFormatting sqref="W18">
    <cfRule type="containsBlanks" dxfId="1244" priority="1284">
      <formula>LEN(TRIM(W18))=0</formula>
    </cfRule>
  </conditionalFormatting>
  <conditionalFormatting sqref="W18">
    <cfRule type="containsBlanks" dxfId="1243" priority="1283">
      <formula>LEN(TRIM(W18))=0</formula>
    </cfRule>
  </conditionalFormatting>
  <conditionalFormatting sqref="W16:W17">
    <cfRule type="cellIs" dxfId="1242" priority="1268" operator="equal">
      <formula>""""""</formula>
    </cfRule>
    <cfRule type="cellIs" dxfId="1241" priority="1269" operator="equal">
      <formula>""""""</formula>
    </cfRule>
    <cfRule type="cellIs" dxfId="1240" priority="1278" operator="equal">
      <formula>0</formula>
    </cfRule>
    <cfRule type="cellIs" dxfId="1239" priority="1279" operator="equal">
      <formula>0</formula>
    </cfRule>
    <cfRule type="cellIs" dxfId="1238" priority="1280" operator="lessThan">
      <formula>0.8</formula>
    </cfRule>
    <cfRule type="cellIs" dxfId="1237" priority="1281" operator="between">
      <formula>0.8</formula>
      <formula>1</formula>
    </cfRule>
    <cfRule type="cellIs" dxfId="1236" priority="1282" operator="greaterThanOrEqual">
      <formula>1</formula>
    </cfRule>
  </conditionalFormatting>
  <conditionalFormatting sqref="W16:W17">
    <cfRule type="cellIs" dxfId="1235" priority="1277" operator="greaterThanOrEqual">
      <formula>1</formula>
    </cfRule>
  </conditionalFormatting>
  <conditionalFormatting sqref="W16:W17">
    <cfRule type="cellIs" dxfId="1234" priority="1276" operator="equal">
      <formula>0</formula>
    </cfRule>
  </conditionalFormatting>
  <conditionalFormatting sqref="W16:W17">
    <cfRule type="cellIs" dxfId="1233" priority="1272" operator="lessThan">
      <formula>-0.15</formula>
    </cfRule>
    <cfRule type="cellIs" dxfId="1232" priority="1273" operator="between">
      <formula>-0.15</formula>
      <formula>0</formula>
    </cfRule>
    <cfRule type="cellIs" dxfId="1231" priority="1274" operator="between">
      <formula>-0.15</formula>
      <formula>0</formula>
    </cfRule>
    <cfRule type="cellIs" dxfId="1230" priority="1275" operator="greaterThanOrEqual">
      <formula>0</formula>
    </cfRule>
  </conditionalFormatting>
  <conditionalFormatting sqref="W16:W17">
    <cfRule type="cellIs" dxfId="1229" priority="1271" operator="between">
      <formula>-0.15</formula>
      <formula>-0.001</formula>
    </cfRule>
  </conditionalFormatting>
  <conditionalFormatting sqref="W16:W17">
    <cfRule type="cellIs" dxfId="1228" priority="1270" operator="greaterThanOrEqual">
      <formula>0</formula>
    </cfRule>
  </conditionalFormatting>
  <conditionalFormatting sqref="W16:W17">
    <cfRule type="containsBlanks" dxfId="1227" priority="1267">
      <formula>LEN(TRIM(W16))=0</formula>
    </cfRule>
  </conditionalFormatting>
  <conditionalFormatting sqref="W16:W17">
    <cfRule type="containsBlanks" dxfId="1226" priority="1266">
      <formula>LEN(TRIM(W16))=0</formula>
    </cfRule>
  </conditionalFormatting>
  <conditionalFormatting sqref="K23:K30">
    <cfRule type="cellIs" dxfId="1225" priority="1251" operator="equal">
      <formula>""""""</formula>
    </cfRule>
    <cfRule type="cellIs" dxfId="1224" priority="1252" operator="equal">
      <formula>""""""</formula>
    </cfRule>
    <cfRule type="cellIs" dxfId="1223" priority="1261" operator="equal">
      <formula>0</formula>
    </cfRule>
    <cfRule type="cellIs" dxfId="1222" priority="1262" operator="equal">
      <formula>0</formula>
    </cfRule>
    <cfRule type="cellIs" dxfId="1221" priority="1263" operator="lessThan">
      <formula>0.8</formula>
    </cfRule>
    <cfRule type="cellIs" dxfId="1220" priority="1264" operator="between">
      <formula>0.8</formula>
      <formula>1</formula>
    </cfRule>
    <cfRule type="cellIs" dxfId="1219" priority="1265" operator="greaterThanOrEqual">
      <formula>1</formula>
    </cfRule>
  </conditionalFormatting>
  <conditionalFormatting sqref="K23:K30">
    <cfRule type="cellIs" dxfId="1218" priority="1260" operator="greaterThanOrEqual">
      <formula>1</formula>
    </cfRule>
  </conditionalFormatting>
  <conditionalFormatting sqref="K23:K30">
    <cfRule type="cellIs" dxfId="1217" priority="1259" operator="equal">
      <formula>0</formula>
    </cfRule>
  </conditionalFormatting>
  <conditionalFormatting sqref="K23:K30">
    <cfRule type="cellIs" dxfId="1216" priority="1255" operator="lessThan">
      <formula>-0.15</formula>
    </cfRule>
    <cfRule type="cellIs" dxfId="1215" priority="1256" operator="between">
      <formula>-0.15</formula>
      <formula>0</formula>
    </cfRule>
    <cfRule type="cellIs" dxfId="1214" priority="1257" operator="between">
      <formula>-0.15</formula>
      <formula>0</formula>
    </cfRule>
    <cfRule type="cellIs" dxfId="1213" priority="1258" operator="greaterThanOrEqual">
      <formula>0</formula>
    </cfRule>
  </conditionalFormatting>
  <conditionalFormatting sqref="K23:K30">
    <cfRule type="cellIs" dxfId="1212" priority="1254" operator="between">
      <formula>-0.15</formula>
      <formula>-0.001</formula>
    </cfRule>
  </conditionalFormatting>
  <conditionalFormatting sqref="K23:K30">
    <cfRule type="cellIs" dxfId="1211" priority="1253" operator="greaterThanOrEqual">
      <formula>0</formula>
    </cfRule>
  </conditionalFormatting>
  <conditionalFormatting sqref="K23:K30">
    <cfRule type="containsBlanks" dxfId="1210" priority="1250">
      <formula>LEN(TRIM(K23))=0</formula>
    </cfRule>
  </conditionalFormatting>
  <conditionalFormatting sqref="N23:N30">
    <cfRule type="cellIs" dxfId="1209" priority="1235" operator="equal">
      <formula>""""""</formula>
    </cfRule>
    <cfRule type="cellIs" dxfId="1208" priority="1236" operator="equal">
      <formula>""""""</formula>
    </cfRule>
    <cfRule type="cellIs" dxfId="1207" priority="1245" operator="equal">
      <formula>0</formula>
    </cfRule>
    <cfRule type="cellIs" dxfId="1206" priority="1246" operator="equal">
      <formula>0</formula>
    </cfRule>
    <cfRule type="cellIs" dxfId="1205" priority="1247" operator="lessThan">
      <formula>0.8</formula>
    </cfRule>
    <cfRule type="cellIs" dxfId="1204" priority="1248" operator="between">
      <formula>0.8</formula>
      <formula>1</formula>
    </cfRule>
    <cfRule type="cellIs" dxfId="1203" priority="1249" operator="greaterThanOrEqual">
      <formula>1</formula>
    </cfRule>
  </conditionalFormatting>
  <conditionalFormatting sqref="N23:N30">
    <cfRule type="cellIs" dxfId="1202" priority="1244" operator="greaterThanOrEqual">
      <formula>1</formula>
    </cfRule>
  </conditionalFormatting>
  <conditionalFormatting sqref="N23:N30">
    <cfRule type="cellIs" dxfId="1201" priority="1243" operator="equal">
      <formula>0</formula>
    </cfRule>
  </conditionalFormatting>
  <conditionalFormatting sqref="N23:N30">
    <cfRule type="cellIs" dxfId="1200" priority="1239" operator="lessThan">
      <formula>-0.15</formula>
    </cfRule>
    <cfRule type="cellIs" dxfId="1199" priority="1240" operator="between">
      <formula>-0.15</formula>
      <formula>0</formula>
    </cfRule>
    <cfRule type="cellIs" dxfId="1198" priority="1241" operator="between">
      <formula>-0.15</formula>
      <formula>0</formula>
    </cfRule>
    <cfRule type="cellIs" dxfId="1197" priority="1242" operator="greaterThanOrEqual">
      <formula>0</formula>
    </cfRule>
  </conditionalFormatting>
  <conditionalFormatting sqref="N23:N30">
    <cfRule type="cellIs" dxfId="1196" priority="1238" operator="between">
      <formula>-0.15</formula>
      <formula>-0.001</formula>
    </cfRule>
  </conditionalFormatting>
  <conditionalFormatting sqref="N23:N30">
    <cfRule type="cellIs" dxfId="1195" priority="1237" operator="greaterThanOrEqual">
      <formula>0</formula>
    </cfRule>
  </conditionalFormatting>
  <conditionalFormatting sqref="N23:N30">
    <cfRule type="containsBlanks" dxfId="1194" priority="1234">
      <formula>LEN(TRIM(N23))=0</formula>
    </cfRule>
  </conditionalFormatting>
  <conditionalFormatting sqref="Q23:Q30">
    <cfRule type="cellIs" dxfId="1193" priority="1219" operator="equal">
      <formula>""""""</formula>
    </cfRule>
    <cfRule type="cellIs" dxfId="1192" priority="1220" operator="equal">
      <formula>""""""</formula>
    </cfRule>
    <cfRule type="cellIs" dxfId="1191" priority="1229" operator="equal">
      <formula>0</formula>
    </cfRule>
    <cfRule type="cellIs" dxfId="1190" priority="1230" operator="equal">
      <formula>0</formula>
    </cfRule>
    <cfRule type="cellIs" dxfId="1189" priority="1231" operator="lessThan">
      <formula>0.8</formula>
    </cfRule>
    <cfRule type="cellIs" dxfId="1188" priority="1232" operator="between">
      <formula>0.8</formula>
      <formula>1</formula>
    </cfRule>
    <cfRule type="cellIs" dxfId="1187" priority="1233" operator="greaterThanOrEqual">
      <formula>1</formula>
    </cfRule>
  </conditionalFormatting>
  <conditionalFormatting sqref="Q23:Q30">
    <cfRule type="cellIs" dxfId="1186" priority="1228" operator="greaterThanOrEqual">
      <formula>1</formula>
    </cfRule>
  </conditionalFormatting>
  <conditionalFormatting sqref="Q23:Q30">
    <cfRule type="cellIs" dxfId="1185" priority="1227" operator="equal">
      <formula>0</formula>
    </cfRule>
  </conditionalFormatting>
  <conditionalFormatting sqref="Q23:Q30">
    <cfRule type="cellIs" dxfId="1184" priority="1223" operator="lessThan">
      <formula>-0.15</formula>
    </cfRule>
    <cfRule type="cellIs" dxfId="1183" priority="1224" operator="between">
      <formula>-0.15</formula>
      <formula>0</formula>
    </cfRule>
    <cfRule type="cellIs" dxfId="1182" priority="1225" operator="between">
      <formula>-0.15</formula>
      <formula>0</formula>
    </cfRule>
    <cfRule type="cellIs" dxfId="1181" priority="1226" operator="greaterThanOrEqual">
      <formula>0</formula>
    </cfRule>
  </conditionalFormatting>
  <conditionalFormatting sqref="Q23:Q30">
    <cfRule type="cellIs" dxfId="1180" priority="1222" operator="between">
      <formula>-0.15</formula>
      <formula>-0.001</formula>
    </cfRule>
  </conditionalFormatting>
  <conditionalFormatting sqref="Q23:Q30">
    <cfRule type="cellIs" dxfId="1179" priority="1221" operator="greaterThanOrEqual">
      <formula>0</formula>
    </cfRule>
  </conditionalFormatting>
  <conditionalFormatting sqref="Q23:Q30">
    <cfRule type="containsBlanks" dxfId="1178" priority="1218">
      <formula>LEN(TRIM(Q23))=0</formula>
    </cfRule>
  </conditionalFormatting>
  <conditionalFormatting sqref="T23:T30">
    <cfRule type="cellIs" dxfId="1177" priority="1203" operator="equal">
      <formula>""""""</formula>
    </cfRule>
    <cfRule type="cellIs" dxfId="1176" priority="1204" operator="equal">
      <formula>""""""</formula>
    </cfRule>
    <cfRule type="cellIs" dxfId="1175" priority="1213" operator="equal">
      <formula>0</formula>
    </cfRule>
    <cfRule type="cellIs" dxfId="1174" priority="1214" operator="equal">
      <formula>0</formula>
    </cfRule>
    <cfRule type="cellIs" dxfId="1173" priority="1215" operator="lessThan">
      <formula>0.8</formula>
    </cfRule>
    <cfRule type="cellIs" dxfId="1172" priority="1216" operator="between">
      <formula>0.8</formula>
      <formula>1</formula>
    </cfRule>
    <cfRule type="cellIs" dxfId="1171" priority="1217" operator="greaterThanOrEqual">
      <formula>1</formula>
    </cfRule>
  </conditionalFormatting>
  <conditionalFormatting sqref="T23:T30">
    <cfRule type="cellIs" dxfId="1170" priority="1212" operator="greaterThanOrEqual">
      <formula>1</formula>
    </cfRule>
  </conditionalFormatting>
  <conditionalFormatting sqref="T23:T30">
    <cfRule type="cellIs" dxfId="1169" priority="1211" operator="equal">
      <formula>0</formula>
    </cfRule>
  </conditionalFormatting>
  <conditionalFormatting sqref="T23:T30">
    <cfRule type="cellIs" dxfId="1168" priority="1207" operator="lessThan">
      <formula>-0.15</formula>
    </cfRule>
    <cfRule type="cellIs" dxfId="1167" priority="1208" operator="between">
      <formula>-0.15</formula>
      <formula>0</formula>
    </cfRule>
    <cfRule type="cellIs" dxfId="1166" priority="1209" operator="between">
      <formula>-0.15</formula>
      <formula>0</formula>
    </cfRule>
    <cfRule type="cellIs" dxfId="1165" priority="1210" operator="greaterThanOrEqual">
      <formula>0</formula>
    </cfRule>
  </conditionalFormatting>
  <conditionalFormatting sqref="T23:T30">
    <cfRule type="cellIs" dxfId="1164" priority="1206" operator="between">
      <formula>-0.15</formula>
      <formula>-0.001</formula>
    </cfRule>
  </conditionalFormatting>
  <conditionalFormatting sqref="T23:T30">
    <cfRule type="cellIs" dxfId="1163" priority="1205" operator="greaterThanOrEqual">
      <formula>0</formula>
    </cfRule>
  </conditionalFormatting>
  <conditionalFormatting sqref="T23:T30">
    <cfRule type="containsBlanks" dxfId="1162" priority="1202">
      <formula>LEN(TRIM(T23))=0</formula>
    </cfRule>
  </conditionalFormatting>
  <conditionalFormatting sqref="W22:W30">
    <cfRule type="cellIs" dxfId="1161" priority="1187" operator="equal">
      <formula>""""""</formula>
    </cfRule>
    <cfRule type="cellIs" dxfId="1160" priority="1188" operator="equal">
      <formula>""""""</formula>
    </cfRule>
    <cfRule type="cellIs" dxfId="1159" priority="1197" operator="equal">
      <formula>0</formula>
    </cfRule>
    <cfRule type="cellIs" dxfId="1158" priority="1198" operator="equal">
      <formula>0</formula>
    </cfRule>
    <cfRule type="cellIs" dxfId="1157" priority="1199" operator="lessThan">
      <formula>0.8</formula>
    </cfRule>
    <cfRule type="cellIs" dxfId="1156" priority="1200" operator="between">
      <formula>0.8</formula>
      <formula>1</formula>
    </cfRule>
    <cfRule type="cellIs" dxfId="1155" priority="1201" operator="greaterThanOrEqual">
      <formula>1</formula>
    </cfRule>
  </conditionalFormatting>
  <conditionalFormatting sqref="W22:W30">
    <cfRule type="cellIs" dxfId="1154" priority="1196" operator="greaterThanOrEqual">
      <formula>1</formula>
    </cfRule>
  </conditionalFormatting>
  <conditionalFormatting sqref="W22:W30">
    <cfRule type="cellIs" dxfId="1153" priority="1195" operator="equal">
      <formula>0</formula>
    </cfRule>
  </conditionalFormatting>
  <conditionalFormatting sqref="W22:W30">
    <cfRule type="cellIs" dxfId="1152" priority="1191" operator="lessThan">
      <formula>-0.15</formula>
    </cfRule>
    <cfRule type="cellIs" dxfId="1151" priority="1192" operator="between">
      <formula>-0.15</formula>
      <formula>0</formula>
    </cfRule>
    <cfRule type="cellIs" dxfId="1150" priority="1193" operator="between">
      <formula>-0.15</formula>
      <formula>0</formula>
    </cfRule>
    <cfRule type="cellIs" dxfId="1149" priority="1194" operator="greaterThanOrEqual">
      <formula>0</formula>
    </cfRule>
  </conditionalFormatting>
  <conditionalFormatting sqref="W22:W30">
    <cfRule type="cellIs" dxfId="1148" priority="1190" operator="between">
      <formula>-0.15</formula>
      <formula>-0.001</formula>
    </cfRule>
  </conditionalFormatting>
  <conditionalFormatting sqref="W22:W30">
    <cfRule type="cellIs" dxfId="1147" priority="1189" operator="greaterThanOrEqual">
      <formula>0</formula>
    </cfRule>
  </conditionalFormatting>
  <conditionalFormatting sqref="W22:W30">
    <cfRule type="containsBlanks" dxfId="1146" priority="1186">
      <formula>LEN(TRIM(W22))=0</formula>
    </cfRule>
  </conditionalFormatting>
  <conditionalFormatting sqref="H31">
    <cfRule type="cellIs" dxfId="1145" priority="1171" operator="equal">
      <formula>""""""</formula>
    </cfRule>
    <cfRule type="cellIs" dxfId="1144" priority="1172" operator="equal">
      <formula>""""""</formula>
    </cfRule>
    <cfRule type="cellIs" dxfId="1143" priority="1181" operator="equal">
      <formula>0</formula>
    </cfRule>
    <cfRule type="cellIs" dxfId="1142" priority="1182" operator="equal">
      <formula>0</formula>
    </cfRule>
    <cfRule type="cellIs" dxfId="1141" priority="1183" operator="lessThan">
      <formula>0.8</formula>
    </cfRule>
    <cfRule type="cellIs" dxfId="1140" priority="1184" operator="between">
      <formula>0.8</formula>
      <formula>1</formula>
    </cfRule>
    <cfRule type="cellIs" dxfId="1139" priority="1185" operator="greaterThanOrEqual">
      <formula>1</formula>
    </cfRule>
  </conditionalFormatting>
  <conditionalFormatting sqref="H31">
    <cfRule type="cellIs" dxfId="1138" priority="1180" operator="greaterThanOrEqual">
      <formula>1</formula>
    </cfRule>
  </conditionalFormatting>
  <conditionalFormatting sqref="H31">
    <cfRule type="cellIs" dxfId="1137" priority="1179" operator="equal">
      <formula>0</formula>
    </cfRule>
  </conditionalFormatting>
  <conditionalFormatting sqref="H31">
    <cfRule type="cellIs" dxfId="1136" priority="1175" operator="lessThan">
      <formula>-0.15</formula>
    </cfRule>
    <cfRule type="cellIs" dxfId="1135" priority="1176" operator="between">
      <formula>-0.15</formula>
      <formula>0</formula>
    </cfRule>
    <cfRule type="cellIs" dxfId="1134" priority="1177" operator="between">
      <formula>-0.15</formula>
      <formula>0</formula>
    </cfRule>
    <cfRule type="cellIs" dxfId="1133" priority="1178" operator="greaterThanOrEqual">
      <formula>0</formula>
    </cfRule>
  </conditionalFormatting>
  <conditionalFormatting sqref="H31">
    <cfRule type="cellIs" dxfId="1132" priority="1174" operator="between">
      <formula>-0.15</formula>
      <formula>-0.001</formula>
    </cfRule>
  </conditionalFormatting>
  <conditionalFormatting sqref="H31">
    <cfRule type="cellIs" dxfId="1131" priority="1173" operator="greaterThanOrEqual">
      <formula>0</formula>
    </cfRule>
  </conditionalFormatting>
  <conditionalFormatting sqref="H31">
    <cfRule type="containsBlanks" dxfId="1130" priority="1170">
      <formula>LEN(TRIM(H31))=0</formula>
    </cfRule>
  </conditionalFormatting>
  <conditionalFormatting sqref="H32">
    <cfRule type="cellIs" dxfId="1129" priority="1155" operator="equal">
      <formula>""""""</formula>
    </cfRule>
    <cfRule type="cellIs" dxfId="1128" priority="1156" operator="equal">
      <formula>""""""</formula>
    </cfRule>
    <cfRule type="cellIs" dxfId="1127" priority="1165" operator="equal">
      <formula>0</formula>
    </cfRule>
    <cfRule type="cellIs" dxfId="1126" priority="1166" operator="equal">
      <formula>0</formula>
    </cfRule>
    <cfRule type="cellIs" dxfId="1125" priority="1167" operator="lessThan">
      <formula>0.8</formula>
    </cfRule>
    <cfRule type="cellIs" dxfId="1124" priority="1168" operator="between">
      <formula>0.8</formula>
      <formula>1</formula>
    </cfRule>
    <cfRule type="cellIs" dxfId="1123" priority="1169" operator="greaterThanOrEqual">
      <formula>1</formula>
    </cfRule>
  </conditionalFormatting>
  <conditionalFormatting sqref="H32">
    <cfRule type="cellIs" dxfId="1122" priority="1164" operator="greaterThanOrEqual">
      <formula>1</formula>
    </cfRule>
  </conditionalFormatting>
  <conditionalFormatting sqref="H32">
    <cfRule type="cellIs" dxfId="1121" priority="1163" operator="equal">
      <formula>0</formula>
    </cfRule>
  </conditionalFormatting>
  <conditionalFormatting sqref="H32">
    <cfRule type="cellIs" dxfId="1120" priority="1159" operator="lessThan">
      <formula>-0.15</formula>
    </cfRule>
    <cfRule type="cellIs" dxfId="1119" priority="1160" operator="between">
      <formula>-0.15</formula>
      <formula>0</formula>
    </cfRule>
    <cfRule type="cellIs" dxfId="1118" priority="1161" operator="between">
      <formula>-0.15</formula>
      <formula>0</formula>
    </cfRule>
    <cfRule type="cellIs" dxfId="1117" priority="1162" operator="greaterThanOrEqual">
      <formula>0</formula>
    </cfRule>
  </conditionalFormatting>
  <conditionalFormatting sqref="H32">
    <cfRule type="cellIs" dxfId="1116" priority="1158" operator="between">
      <formula>-0.15</formula>
      <formula>-0.001</formula>
    </cfRule>
  </conditionalFormatting>
  <conditionalFormatting sqref="H32">
    <cfRule type="cellIs" dxfId="1115" priority="1157" operator="greaterThanOrEqual">
      <formula>0</formula>
    </cfRule>
  </conditionalFormatting>
  <conditionalFormatting sqref="H32">
    <cfRule type="containsBlanks" dxfId="1114" priority="1154">
      <formula>LEN(TRIM(H32))=0</formula>
    </cfRule>
  </conditionalFormatting>
  <conditionalFormatting sqref="H33">
    <cfRule type="cellIs" dxfId="1113" priority="1139" operator="equal">
      <formula>""""""</formula>
    </cfRule>
    <cfRule type="cellIs" dxfId="1112" priority="1140" operator="equal">
      <formula>""""""</formula>
    </cfRule>
    <cfRule type="cellIs" dxfId="1111" priority="1149" operator="equal">
      <formula>0</formula>
    </cfRule>
    <cfRule type="cellIs" dxfId="1110" priority="1150" operator="equal">
      <formula>0</formula>
    </cfRule>
    <cfRule type="cellIs" dxfId="1109" priority="1151" operator="lessThan">
      <formula>0.8</formula>
    </cfRule>
    <cfRule type="cellIs" dxfId="1108" priority="1152" operator="between">
      <formula>0.8</formula>
      <formula>1</formula>
    </cfRule>
    <cfRule type="cellIs" dxfId="1107" priority="1153" operator="greaterThanOrEqual">
      <formula>1</formula>
    </cfRule>
  </conditionalFormatting>
  <conditionalFormatting sqref="H33">
    <cfRule type="cellIs" dxfId="1106" priority="1148" operator="greaterThanOrEqual">
      <formula>1</formula>
    </cfRule>
  </conditionalFormatting>
  <conditionalFormatting sqref="H33">
    <cfRule type="cellIs" dxfId="1105" priority="1147" operator="equal">
      <formula>0</formula>
    </cfRule>
  </conditionalFormatting>
  <conditionalFormatting sqref="H33">
    <cfRule type="cellIs" dxfId="1104" priority="1143" operator="lessThan">
      <formula>-0.15</formula>
    </cfRule>
    <cfRule type="cellIs" dxfId="1103" priority="1144" operator="between">
      <formula>-0.15</formula>
      <formula>0</formula>
    </cfRule>
    <cfRule type="cellIs" dxfId="1102" priority="1145" operator="between">
      <formula>-0.15</formula>
      <formula>0</formula>
    </cfRule>
    <cfRule type="cellIs" dxfId="1101" priority="1146" operator="greaterThanOrEqual">
      <formula>0</formula>
    </cfRule>
  </conditionalFormatting>
  <conditionalFormatting sqref="H33">
    <cfRule type="cellIs" dxfId="1100" priority="1142" operator="between">
      <formula>-0.15</formula>
      <formula>-0.001</formula>
    </cfRule>
  </conditionalFormatting>
  <conditionalFormatting sqref="H33">
    <cfRule type="cellIs" dxfId="1099" priority="1141" operator="greaterThanOrEqual">
      <formula>0</formula>
    </cfRule>
  </conditionalFormatting>
  <conditionalFormatting sqref="H33">
    <cfRule type="containsBlanks" dxfId="1098" priority="1138">
      <formula>LEN(TRIM(H33))=0</formula>
    </cfRule>
  </conditionalFormatting>
  <conditionalFormatting sqref="H34">
    <cfRule type="cellIs" dxfId="1097" priority="1123" operator="equal">
      <formula>""""""</formula>
    </cfRule>
    <cfRule type="cellIs" dxfId="1096" priority="1124" operator="equal">
      <formula>""""""</formula>
    </cfRule>
    <cfRule type="cellIs" dxfId="1095" priority="1133" operator="equal">
      <formula>0</formula>
    </cfRule>
    <cfRule type="cellIs" dxfId="1094" priority="1134" operator="equal">
      <formula>0</formula>
    </cfRule>
    <cfRule type="cellIs" dxfId="1093" priority="1135" operator="lessThan">
      <formula>0.8</formula>
    </cfRule>
    <cfRule type="cellIs" dxfId="1092" priority="1136" operator="between">
      <formula>0.8</formula>
      <formula>1</formula>
    </cfRule>
    <cfRule type="cellIs" dxfId="1091" priority="1137" operator="greaterThanOrEqual">
      <formula>1</formula>
    </cfRule>
  </conditionalFormatting>
  <conditionalFormatting sqref="H34">
    <cfRule type="cellIs" dxfId="1090" priority="1132" operator="greaterThanOrEqual">
      <formula>1</formula>
    </cfRule>
  </conditionalFormatting>
  <conditionalFormatting sqref="H34">
    <cfRule type="cellIs" dxfId="1089" priority="1131" operator="equal">
      <formula>0</formula>
    </cfRule>
  </conditionalFormatting>
  <conditionalFormatting sqref="H34">
    <cfRule type="cellIs" dxfId="1088" priority="1127" operator="lessThan">
      <formula>-0.15</formula>
    </cfRule>
    <cfRule type="cellIs" dxfId="1087" priority="1128" operator="between">
      <formula>-0.15</formula>
      <formula>0</formula>
    </cfRule>
    <cfRule type="cellIs" dxfId="1086" priority="1129" operator="between">
      <formula>-0.15</formula>
      <formula>0</formula>
    </cfRule>
    <cfRule type="cellIs" dxfId="1085" priority="1130" operator="greaterThanOrEqual">
      <formula>0</formula>
    </cfRule>
  </conditionalFormatting>
  <conditionalFormatting sqref="H34">
    <cfRule type="cellIs" dxfId="1084" priority="1126" operator="between">
      <formula>-0.15</formula>
      <formula>-0.001</formula>
    </cfRule>
  </conditionalFormatting>
  <conditionalFormatting sqref="H34">
    <cfRule type="cellIs" dxfId="1083" priority="1125" operator="greaterThanOrEqual">
      <formula>0</formula>
    </cfRule>
  </conditionalFormatting>
  <conditionalFormatting sqref="H34">
    <cfRule type="containsBlanks" dxfId="1082" priority="1122">
      <formula>LEN(TRIM(H34))=0</formula>
    </cfRule>
  </conditionalFormatting>
  <conditionalFormatting sqref="H35">
    <cfRule type="cellIs" dxfId="1081" priority="1107" operator="equal">
      <formula>""""""</formula>
    </cfRule>
    <cfRule type="cellIs" dxfId="1080" priority="1108" operator="equal">
      <formula>""""""</formula>
    </cfRule>
    <cfRule type="cellIs" dxfId="1079" priority="1117" operator="equal">
      <formula>0</formula>
    </cfRule>
    <cfRule type="cellIs" dxfId="1078" priority="1118" operator="equal">
      <formula>0</formula>
    </cfRule>
    <cfRule type="cellIs" dxfId="1077" priority="1119" operator="lessThan">
      <formula>0.8</formula>
    </cfRule>
    <cfRule type="cellIs" dxfId="1076" priority="1120" operator="between">
      <formula>0.8</formula>
      <formula>1</formula>
    </cfRule>
    <cfRule type="cellIs" dxfId="1075" priority="1121" operator="greaterThanOrEqual">
      <formula>1</formula>
    </cfRule>
  </conditionalFormatting>
  <conditionalFormatting sqref="H35">
    <cfRule type="cellIs" dxfId="1074" priority="1116" operator="greaterThanOrEqual">
      <formula>1</formula>
    </cfRule>
  </conditionalFormatting>
  <conditionalFormatting sqref="H35">
    <cfRule type="cellIs" dxfId="1073" priority="1115" operator="equal">
      <formula>0</formula>
    </cfRule>
  </conditionalFormatting>
  <conditionalFormatting sqref="H35">
    <cfRule type="cellIs" dxfId="1072" priority="1111" operator="lessThan">
      <formula>-0.15</formula>
    </cfRule>
    <cfRule type="cellIs" dxfId="1071" priority="1112" operator="between">
      <formula>-0.15</formula>
      <formula>0</formula>
    </cfRule>
    <cfRule type="cellIs" dxfId="1070" priority="1113" operator="between">
      <formula>-0.15</formula>
      <formula>0</formula>
    </cfRule>
    <cfRule type="cellIs" dxfId="1069" priority="1114" operator="greaterThanOrEqual">
      <formula>0</formula>
    </cfRule>
  </conditionalFormatting>
  <conditionalFormatting sqref="H35">
    <cfRule type="cellIs" dxfId="1068" priority="1110" operator="between">
      <formula>-0.15</formula>
      <formula>-0.001</formula>
    </cfRule>
  </conditionalFormatting>
  <conditionalFormatting sqref="H35">
    <cfRule type="cellIs" dxfId="1067" priority="1109" operator="greaterThanOrEqual">
      <formula>0</formula>
    </cfRule>
  </conditionalFormatting>
  <conditionalFormatting sqref="H35">
    <cfRule type="containsBlanks" dxfId="1066" priority="1106">
      <formula>LEN(TRIM(H35))=0</formula>
    </cfRule>
  </conditionalFormatting>
  <conditionalFormatting sqref="H36">
    <cfRule type="cellIs" dxfId="1065" priority="1091" operator="equal">
      <formula>""""""</formula>
    </cfRule>
    <cfRule type="cellIs" dxfId="1064" priority="1092" operator="equal">
      <formula>""""""</formula>
    </cfRule>
    <cfRule type="cellIs" dxfId="1063" priority="1101" operator="equal">
      <formula>0</formula>
    </cfRule>
    <cfRule type="cellIs" dxfId="1062" priority="1102" operator="equal">
      <formula>0</formula>
    </cfRule>
    <cfRule type="cellIs" dxfId="1061" priority="1103" operator="lessThan">
      <formula>0.8</formula>
    </cfRule>
    <cfRule type="cellIs" dxfId="1060" priority="1104" operator="between">
      <formula>0.8</formula>
      <formula>1</formula>
    </cfRule>
    <cfRule type="cellIs" dxfId="1059" priority="1105" operator="greaterThanOrEqual">
      <formula>1</formula>
    </cfRule>
  </conditionalFormatting>
  <conditionalFormatting sqref="H36">
    <cfRule type="cellIs" dxfId="1058" priority="1100" operator="greaterThanOrEqual">
      <formula>1</formula>
    </cfRule>
  </conditionalFormatting>
  <conditionalFormatting sqref="H36">
    <cfRule type="cellIs" dxfId="1057" priority="1099" operator="equal">
      <formula>0</formula>
    </cfRule>
  </conditionalFormatting>
  <conditionalFormatting sqref="H36">
    <cfRule type="cellIs" dxfId="1056" priority="1095" operator="lessThan">
      <formula>-0.15</formula>
    </cfRule>
    <cfRule type="cellIs" dxfId="1055" priority="1096" operator="between">
      <formula>-0.15</formula>
      <formula>0</formula>
    </cfRule>
    <cfRule type="cellIs" dxfId="1054" priority="1097" operator="between">
      <formula>-0.15</formula>
      <formula>0</formula>
    </cfRule>
    <cfRule type="cellIs" dxfId="1053" priority="1098" operator="greaterThanOrEqual">
      <formula>0</formula>
    </cfRule>
  </conditionalFormatting>
  <conditionalFormatting sqref="H36">
    <cfRule type="cellIs" dxfId="1052" priority="1094" operator="between">
      <formula>-0.15</formula>
      <formula>-0.001</formula>
    </cfRule>
  </conditionalFormatting>
  <conditionalFormatting sqref="H36">
    <cfRule type="cellIs" dxfId="1051" priority="1093" operator="greaterThanOrEqual">
      <formula>0</formula>
    </cfRule>
  </conditionalFormatting>
  <conditionalFormatting sqref="H36">
    <cfRule type="containsBlanks" dxfId="1050" priority="1090">
      <formula>LEN(TRIM(H36))=0</formula>
    </cfRule>
  </conditionalFormatting>
  <conditionalFormatting sqref="H31:H36">
    <cfRule type="containsBlanks" dxfId="1049" priority="1089">
      <formula>LEN(TRIM(H31))=0</formula>
    </cfRule>
  </conditionalFormatting>
  <conditionalFormatting sqref="K31">
    <cfRule type="cellIs" dxfId="1048" priority="1074" operator="equal">
      <formula>""""""</formula>
    </cfRule>
    <cfRule type="cellIs" dxfId="1047" priority="1075" operator="equal">
      <formula>""""""</formula>
    </cfRule>
    <cfRule type="cellIs" dxfId="1046" priority="1084" operator="equal">
      <formula>0</formula>
    </cfRule>
    <cfRule type="cellIs" dxfId="1045" priority="1085" operator="equal">
      <formula>0</formula>
    </cfRule>
    <cfRule type="cellIs" dxfId="1044" priority="1086" operator="lessThan">
      <formula>0.8</formula>
    </cfRule>
    <cfRule type="cellIs" dxfId="1043" priority="1087" operator="between">
      <formula>0.8</formula>
      <formula>1</formula>
    </cfRule>
    <cfRule type="cellIs" dxfId="1042" priority="1088" operator="greaterThanOrEqual">
      <formula>1</formula>
    </cfRule>
  </conditionalFormatting>
  <conditionalFormatting sqref="K31">
    <cfRule type="cellIs" dxfId="1041" priority="1083" operator="greaterThanOrEqual">
      <formula>1</formula>
    </cfRule>
  </conditionalFormatting>
  <conditionalFormatting sqref="K31">
    <cfRule type="cellIs" dxfId="1040" priority="1082" operator="equal">
      <formula>0</formula>
    </cfRule>
  </conditionalFormatting>
  <conditionalFormatting sqref="K31">
    <cfRule type="cellIs" dxfId="1039" priority="1078" operator="lessThan">
      <formula>-0.15</formula>
    </cfRule>
    <cfRule type="cellIs" dxfId="1038" priority="1079" operator="between">
      <formula>-0.15</formula>
      <formula>0</formula>
    </cfRule>
    <cfRule type="cellIs" dxfId="1037" priority="1080" operator="between">
      <formula>-0.15</formula>
      <formula>0</formula>
    </cfRule>
    <cfRule type="cellIs" dxfId="1036" priority="1081" operator="greaterThanOrEqual">
      <formula>0</formula>
    </cfRule>
  </conditionalFormatting>
  <conditionalFormatting sqref="K31">
    <cfRule type="cellIs" dxfId="1035" priority="1077" operator="between">
      <formula>-0.15</formula>
      <formula>-0.001</formula>
    </cfRule>
  </conditionalFormatting>
  <conditionalFormatting sqref="K31">
    <cfRule type="cellIs" dxfId="1034" priority="1076" operator="greaterThanOrEqual">
      <formula>0</formula>
    </cfRule>
  </conditionalFormatting>
  <conditionalFormatting sqref="K31">
    <cfRule type="containsBlanks" dxfId="1033" priority="1073">
      <formula>LEN(TRIM(K31))=0</formula>
    </cfRule>
  </conditionalFormatting>
  <conditionalFormatting sqref="K32">
    <cfRule type="cellIs" dxfId="1032" priority="1058" operator="equal">
      <formula>""""""</formula>
    </cfRule>
    <cfRule type="cellIs" dxfId="1031" priority="1059" operator="equal">
      <formula>""""""</formula>
    </cfRule>
    <cfRule type="cellIs" dxfId="1030" priority="1068" operator="equal">
      <formula>0</formula>
    </cfRule>
    <cfRule type="cellIs" dxfId="1029" priority="1069" operator="equal">
      <formula>0</formula>
    </cfRule>
    <cfRule type="cellIs" dxfId="1028" priority="1070" operator="lessThan">
      <formula>0.8</formula>
    </cfRule>
    <cfRule type="cellIs" dxfId="1027" priority="1071" operator="between">
      <formula>0.8</formula>
      <formula>1</formula>
    </cfRule>
    <cfRule type="cellIs" dxfId="1026" priority="1072" operator="greaterThanOrEqual">
      <formula>1</formula>
    </cfRule>
  </conditionalFormatting>
  <conditionalFormatting sqref="K32">
    <cfRule type="cellIs" dxfId="1025" priority="1067" operator="greaterThanOrEqual">
      <formula>1</formula>
    </cfRule>
  </conditionalFormatting>
  <conditionalFormatting sqref="K32">
    <cfRule type="cellIs" dxfId="1024" priority="1066" operator="equal">
      <formula>0</formula>
    </cfRule>
  </conditionalFormatting>
  <conditionalFormatting sqref="K32">
    <cfRule type="cellIs" dxfId="1023" priority="1062" operator="lessThan">
      <formula>-0.15</formula>
    </cfRule>
    <cfRule type="cellIs" dxfId="1022" priority="1063" operator="between">
      <formula>-0.15</formula>
      <formula>0</formula>
    </cfRule>
    <cfRule type="cellIs" dxfId="1021" priority="1064" operator="between">
      <formula>-0.15</formula>
      <formula>0</formula>
    </cfRule>
    <cfRule type="cellIs" dxfId="1020" priority="1065" operator="greaterThanOrEqual">
      <formula>0</formula>
    </cfRule>
  </conditionalFormatting>
  <conditionalFormatting sqref="K32">
    <cfRule type="cellIs" dxfId="1019" priority="1061" operator="between">
      <formula>-0.15</formula>
      <formula>-0.001</formula>
    </cfRule>
  </conditionalFormatting>
  <conditionalFormatting sqref="K32">
    <cfRule type="cellIs" dxfId="1018" priority="1060" operator="greaterThanOrEqual">
      <formula>0</formula>
    </cfRule>
  </conditionalFormatting>
  <conditionalFormatting sqref="K32">
    <cfRule type="containsBlanks" dxfId="1017" priority="1057">
      <formula>LEN(TRIM(K32))=0</formula>
    </cfRule>
  </conditionalFormatting>
  <conditionalFormatting sqref="K33">
    <cfRule type="cellIs" dxfId="1016" priority="1042" operator="equal">
      <formula>""""""</formula>
    </cfRule>
    <cfRule type="cellIs" dxfId="1015" priority="1043" operator="equal">
      <formula>""""""</formula>
    </cfRule>
    <cfRule type="cellIs" dxfId="1014" priority="1052" operator="equal">
      <formula>0</formula>
    </cfRule>
    <cfRule type="cellIs" dxfId="1013" priority="1053" operator="equal">
      <formula>0</formula>
    </cfRule>
    <cfRule type="cellIs" dxfId="1012" priority="1054" operator="lessThan">
      <formula>0.8</formula>
    </cfRule>
    <cfRule type="cellIs" dxfId="1011" priority="1055" operator="between">
      <formula>0.8</formula>
      <formula>1</formula>
    </cfRule>
    <cfRule type="cellIs" dxfId="1010" priority="1056" operator="greaterThanOrEqual">
      <formula>1</formula>
    </cfRule>
  </conditionalFormatting>
  <conditionalFormatting sqref="K33">
    <cfRule type="containsBlanks" dxfId="1009" priority="1041">
      <formula>LEN(TRIM(K33))=0</formula>
    </cfRule>
  </conditionalFormatting>
  <conditionalFormatting sqref="K34">
    <cfRule type="cellIs" dxfId="1008" priority="1026" operator="equal">
      <formula>""""""</formula>
    </cfRule>
    <cfRule type="cellIs" dxfId="1007" priority="1027" operator="equal">
      <formula>""""""</formula>
    </cfRule>
    <cfRule type="cellIs" dxfId="1006" priority="1036" operator="equal">
      <formula>0</formula>
    </cfRule>
    <cfRule type="cellIs" dxfId="1005" priority="1037" operator="equal">
      <formula>0</formula>
    </cfRule>
    <cfRule type="cellIs" dxfId="1004" priority="1038" operator="lessThan">
      <formula>0.8</formula>
    </cfRule>
    <cfRule type="cellIs" dxfId="1003" priority="1039" operator="between">
      <formula>0.8</formula>
      <formula>1</formula>
    </cfRule>
    <cfRule type="cellIs" dxfId="1002" priority="1040" operator="greaterThanOrEqual">
      <formula>1</formula>
    </cfRule>
  </conditionalFormatting>
  <conditionalFormatting sqref="K34">
    <cfRule type="cellIs" dxfId="1001" priority="1035" operator="greaterThanOrEqual">
      <formula>1</formula>
    </cfRule>
  </conditionalFormatting>
  <conditionalFormatting sqref="K34">
    <cfRule type="cellIs" dxfId="1000" priority="1034" operator="equal">
      <formula>0</formula>
    </cfRule>
  </conditionalFormatting>
  <conditionalFormatting sqref="K34">
    <cfRule type="cellIs" dxfId="999" priority="1030" operator="lessThan">
      <formula>-0.15</formula>
    </cfRule>
    <cfRule type="cellIs" dxfId="998" priority="1031" operator="between">
      <formula>-0.15</formula>
      <formula>0</formula>
    </cfRule>
    <cfRule type="cellIs" dxfId="997" priority="1032" operator="between">
      <formula>-0.15</formula>
      <formula>0</formula>
    </cfRule>
    <cfRule type="cellIs" dxfId="996" priority="1033" operator="greaterThanOrEqual">
      <formula>0</formula>
    </cfRule>
  </conditionalFormatting>
  <conditionalFormatting sqref="K34">
    <cfRule type="cellIs" dxfId="995" priority="1029" operator="between">
      <formula>-0.15</formula>
      <formula>-0.001</formula>
    </cfRule>
  </conditionalFormatting>
  <conditionalFormatting sqref="K34">
    <cfRule type="cellIs" dxfId="994" priority="1028" operator="greaterThanOrEqual">
      <formula>0</formula>
    </cfRule>
  </conditionalFormatting>
  <conditionalFormatting sqref="K34">
    <cfRule type="containsBlanks" dxfId="993" priority="1025">
      <formula>LEN(TRIM(K34))=0</formula>
    </cfRule>
  </conditionalFormatting>
  <conditionalFormatting sqref="K35">
    <cfRule type="cellIs" dxfId="992" priority="1010" operator="equal">
      <formula>""""""</formula>
    </cfRule>
    <cfRule type="cellIs" dxfId="991" priority="1011" operator="equal">
      <formula>""""""</formula>
    </cfRule>
    <cfRule type="cellIs" dxfId="990" priority="1020" operator="equal">
      <formula>0</formula>
    </cfRule>
    <cfRule type="cellIs" dxfId="989" priority="1021" operator="equal">
      <formula>0</formula>
    </cfRule>
    <cfRule type="cellIs" dxfId="988" priority="1022" operator="lessThan">
      <formula>0.8</formula>
    </cfRule>
    <cfRule type="cellIs" dxfId="987" priority="1023" operator="between">
      <formula>0.8</formula>
      <formula>1</formula>
    </cfRule>
    <cfRule type="cellIs" dxfId="986" priority="1024" operator="greaterThanOrEqual">
      <formula>1</formula>
    </cfRule>
  </conditionalFormatting>
  <conditionalFormatting sqref="K35">
    <cfRule type="cellIs" dxfId="985" priority="1019" operator="greaterThanOrEqual">
      <formula>1</formula>
    </cfRule>
  </conditionalFormatting>
  <conditionalFormatting sqref="K35">
    <cfRule type="cellIs" dxfId="984" priority="1018" operator="equal">
      <formula>0</formula>
    </cfRule>
  </conditionalFormatting>
  <conditionalFormatting sqref="K35">
    <cfRule type="cellIs" dxfId="983" priority="1014" operator="lessThan">
      <formula>-0.15</formula>
    </cfRule>
    <cfRule type="cellIs" dxfId="982" priority="1015" operator="between">
      <formula>-0.15</formula>
      <formula>0</formula>
    </cfRule>
    <cfRule type="cellIs" dxfId="981" priority="1016" operator="between">
      <formula>-0.15</formula>
      <formula>0</formula>
    </cfRule>
    <cfRule type="cellIs" dxfId="980" priority="1017" operator="greaterThanOrEqual">
      <formula>0</formula>
    </cfRule>
  </conditionalFormatting>
  <conditionalFormatting sqref="K35">
    <cfRule type="cellIs" dxfId="979" priority="1013" operator="between">
      <formula>-0.15</formula>
      <formula>-0.001</formula>
    </cfRule>
  </conditionalFormatting>
  <conditionalFormatting sqref="K35">
    <cfRule type="cellIs" dxfId="978" priority="1012" operator="greaterThanOrEqual">
      <formula>0</formula>
    </cfRule>
  </conditionalFormatting>
  <conditionalFormatting sqref="K35">
    <cfRule type="containsBlanks" dxfId="977" priority="1009">
      <formula>LEN(TRIM(K35))=0</formula>
    </cfRule>
  </conditionalFormatting>
  <conditionalFormatting sqref="K36">
    <cfRule type="cellIs" dxfId="976" priority="994" operator="equal">
      <formula>""""""</formula>
    </cfRule>
    <cfRule type="cellIs" dxfId="975" priority="995" operator="equal">
      <formula>""""""</formula>
    </cfRule>
    <cfRule type="cellIs" dxfId="974" priority="1004" operator="equal">
      <formula>0</formula>
    </cfRule>
    <cfRule type="cellIs" dxfId="973" priority="1005" operator="equal">
      <formula>0</formula>
    </cfRule>
    <cfRule type="cellIs" dxfId="972" priority="1006" operator="lessThan">
      <formula>0.8</formula>
    </cfRule>
    <cfRule type="cellIs" dxfId="971" priority="1007" operator="between">
      <formula>0.8</formula>
      <formula>1</formula>
    </cfRule>
    <cfRule type="cellIs" dxfId="970" priority="1008" operator="greaterThanOrEqual">
      <formula>1</formula>
    </cfRule>
  </conditionalFormatting>
  <conditionalFormatting sqref="K36">
    <cfRule type="cellIs" dxfId="969" priority="1003" operator="greaterThanOrEqual">
      <formula>1</formula>
    </cfRule>
  </conditionalFormatting>
  <conditionalFormatting sqref="K36">
    <cfRule type="cellIs" dxfId="968" priority="1002" operator="equal">
      <formula>0</formula>
    </cfRule>
  </conditionalFormatting>
  <conditionalFormatting sqref="K36">
    <cfRule type="cellIs" dxfId="967" priority="998" operator="lessThan">
      <formula>-0.15</formula>
    </cfRule>
    <cfRule type="cellIs" dxfId="966" priority="999" operator="between">
      <formula>-0.15</formula>
      <formula>0</formula>
    </cfRule>
    <cfRule type="cellIs" dxfId="965" priority="1000" operator="between">
      <formula>-0.15</formula>
      <formula>0</formula>
    </cfRule>
    <cfRule type="cellIs" dxfId="964" priority="1001" operator="greaterThanOrEqual">
      <formula>0</formula>
    </cfRule>
  </conditionalFormatting>
  <conditionalFormatting sqref="K36">
    <cfRule type="cellIs" dxfId="963" priority="997" operator="between">
      <formula>-0.15</formula>
      <formula>-0.001</formula>
    </cfRule>
  </conditionalFormatting>
  <conditionalFormatting sqref="K36">
    <cfRule type="cellIs" dxfId="962" priority="996" operator="greaterThanOrEqual">
      <formula>0</formula>
    </cfRule>
  </conditionalFormatting>
  <conditionalFormatting sqref="K36">
    <cfRule type="containsBlanks" dxfId="961" priority="993">
      <formula>LEN(TRIM(K36))=0</formula>
    </cfRule>
  </conditionalFormatting>
  <conditionalFormatting sqref="K31:K36">
    <cfRule type="containsBlanks" dxfId="960" priority="992">
      <formula>LEN(TRIM(K31))=0</formula>
    </cfRule>
  </conditionalFormatting>
  <conditionalFormatting sqref="N31">
    <cfRule type="cellIs" dxfId="959" priority="977" operator="equal">
      <formula>""""""</formula>
    </cfRule>
    <cfRule type="cellIs" dxfId="958" priority="978" operator="equal">
      <formula>""""""</formula>
    </cfRule>
    <cfRule type="cellIs" dxfId="957" priority="987" operator="equal">
      <formula>0</formula>
    </cfRule>
    <cfRule type="cellIs" dxfId="956" priority="988" operator="equal">
      <formula>0</formula>
    </cfRule>
    <cfRule type="cellIs" dxfId="955" priority="989" operator="lessThan">
      <formula>0.8</formula>
    </cfRule>
    <cfRule type="cellIs" dxfId="954" priority="990" operator="between">
      <formula>0.8</formula>
      <formula>1</formula>
    </cfRule>
    <cfRule type="cellIs" dxfId="953" priority="991" operator="greaterThanOrEqual">
      <formula>1</formula>
    </cfRule>
  </conditionalFormatting>
  <conditionalFormatting sqref="N31">
    <cfRule type="cellIs" dxfId="952" priority="986" operator="greaterThanOrEqual">
      <formula>1</formula>
    </cfRule>
  </conditionalFormatting>
  <conditionalFormatting sqref="N31">
    <cfRule type="cellIs" dxfId="951" priority="985" operator="equal">
      <formula>0</formula>
    </cfRule>
  </conditionalFormatting>
  <conditionalFormatting sqref="N31">
    <cfRule type="cellIs" dxfId="950" priority="981" operator="lessThan">
      <formula>-0.15</formula>
    </cfRule>
    <cfRule type="cellIs" dxfId="949" priority="982" operator="between">
      <formula>-0.15</formula>
      <formula>0</formula>
    </cfRule>
    <cfRule type="cellIs" dxfId="948" priority="983" operator="between">
      <formula>-0.15</formula>
      <formula>0</formula>
    </cfRule>
    <cfRule type="cellIs" dxfId="947" priority="984" operator="greaterThanOrEqual">
      <formula>0</formula>
    </cfRule>
  </conditionalFormatting>
  <conditionalFormatting sqref="N31">
    <cfRule type="cellIs" dxfId="946" priority="980" operator="between">
      <formula>-0.15</formula>
      <formula>-0.001</formula>
    </cfRule>
  </conditionalFormatting>
  <conditionalFormatting sqref="N31">
    <cfRule type="cellIs" dxfId="945" priority="979" operator="greaterThanOrEqual">
      <formula>0</formula>
    </cfRule>
  </conditionalFormatting>
  <conditionalFormatting sqref="N31">
    <cfRule type="containsBlanks" dxfId="944" priority="976">
      <formula>LEN(TRIM(N31))=0</formula>
    </cfRule>
  </conditionalFormatting>
  <conditionalFormatting sqref="N32">
    <cfRule type="cellIs" dxfId="943" priority="961" operator="equal">
      <formula>""""""</formula>
    </cfRule>
    <cfRule type="cellIs" dxfId="942" priority="962" operator="equal">
      <formula>""""""</formula>
    </cfRule>
    <cfRule type="cellIs" dxfId="941" priority="971" operator="equal">
      <formula>0</formula>
    </cfRule>
    <cfRule type="cellIs" dxfId="940" priority="972" operator="equal">
      <formula>0</formula>
    </cfRule>
    <cfRule type="cellIs" dxfId="939" priority="973" operator="lessThan">
      <formula>0.8</formula>
    </cfRule>
    <cfRule type="cellIs" dxfId="938" priority="974" operator="between">
      <formula>0.8</formula>
      <formula>1</formula>
    </cfRule>
    <cfRule type="cellIs" dxfId="937" priority="975" operator="greaterThanOrEqual">
      <formula>1</formula>
    </cfRule>
  </conditionalFormatting>
  <conditionalFormatting sqref="N32">
    <cfRule type="containsBlanks" dxfId="936" priority="960">
      <formula>LEN(TRIM(N32))=0</formula>
    </cfRule>
  </conditionalFormatting>
  <conditionalFormatting sqref="N33">
    <cfRule type="cellIs" dxfId="935" priority="945" operator="equal">
      <formula>""""""</formula>
    </cfRule>
    <cfRule type="cellIs" dxfId="934" priority="946" operator="equal">
      <formula>""""""</formula>
    </cfRule>
    <cfRule type="cellIs" dxfId="933" priority="955" operator="equal">
      <formula>0</formula>
    </cfRule>
    <cfRule type="cellIs" dxfId="932" priority="956" operator="equal">
      <formula>0</formula>
    </cfRule>
    <cfRule type="cellIs" dxfId="931" priority="957" operator="lessThan">
      <formula>0.8</formula>
    </cfRule>
    <cfRule type="cellIs" dxfId="930" priority="958" operator="between">
      <formula>0.8</formula>
      <formula>1</formula>
    </cfRule>
    <cfRule type="cellIs" dxfId="929" priority="959" operator="greaterThanOrEqual">
      <formula>1</formula>
    </cfRule>
  </conditionalFormatting>
  <conditionalFormatting sqref="N33">
    <cfRule type="cellIs" dxfId="928" priority="954" operator="greaterThanOrEqual">
      <formula>1</formula>
    </cfRule>
  </conditionalFormatting>
  <conditionalFormatting sqref="N33">
    <cfRule type="cellIs" dxfId="927" priority="953" operator="equal">
      <formula>0</formula>
    </cfRule>
  </conditionalFormatting>
  <conditionalFormatting sqref="N33">
    <cfRule type="cellIs" dxfId="926" priority="949" operator="lessThan">
      <formula>-0.15</formula>
    </cfRule>
    <cfRule type="cellIs" dxfId="925" priority="950" operator="between">
      <formula>-0.15</formula>
      <formula>0</formula>
    </cfRule>
    <cfRule type="cellIs" dxfId="924" priority="951" operator="between">
      <formula>-0.15</formula>
      <formula>0</formula>
    </cfRule>
    <cfRule type="cellIs" dxfId="923" priority="952" operator="greaterThanOrEqual">
      <formula>0</formula>
    </cfRule>
  </conditionalFormatting>
  <conditionalFormatting sqref="N33">
    <cfRule type="cellIs" dxfId="922" priority="948" operator="between">
      <formula>-0.15</formula>
      <formula>-0.001</formula>
    </cfRule>
  </conditionalFormatting>
  <conditionalFormatting sqref="N33">
    <cfRule type="cellIs" dxfId="921" priority="947" operator="greaterThanOrEqual">
      <formula>0</formula>
    </cfRule>
  </conditionalFormatting>
  <conditionalFormatting sqref="N33">
    <cfRule type="containsBlanks" dxfId="920" priority="944">
      <formula>LEN(TRIM(N33))=0</formula>
    </cfRule>
  </conditionalFormatting>
  <conditionalFormatting sqref="N34">
    <cfRule type="cellIs" dxfId="919" priority="929" operator="equal">
      <formula>""""""</formula>
    </cfRule>
    <cfRule type="cellIs" dxfId="918" priority="930" operator="equal">
      <formula>""""""</formula>
    </cfRule>
    <cfRule type="cellIs" dxfId="917" priority="939" operator="equal">
      <formula>0</formula>
    </cfRule>
    <cfRule type="cellIs" dxfId="916" priority="940" operator="equal">
      <formula>0</formula>
    </cfRule>
    <cfRule type="cellIs" dxfId="915" priority="941" operator="lessThan">
      <formula>0.8</formula>
    </cfRule>
    <cfRule type="cellIs" dxfId="914" priority="942" operator="between">
      <formula>0.8</formula>
      <formula>1</formula>
    </cfRule>
    <cfRule type="cellIs" dxfId="913" priority="943" operator="greaterThanOrEqual">
      <formula>1</formula>
    </cfRule>
  </conditionalFormatting>
  <conditionalFormatting sqref="N34">
    <cfRule type="cellIs" dxfId="912" priority="938" operator="greaterThanOrEqual">
      <formula>1</formula>
    </cfRule>
  </conditionalFormatting>
  <conditionalFormatting sqref="N34">
    <cfRule type="cellIs" dxfId="911" priority="937" operator="equal">
      <formula>0</formula>
    </cfRule>
  </conditionalFormatting>
  <conditionalFormatting sqref="N34">
    <cfRule type="cellIs" dxfId="910" priority="933" operator="lessThan">
      <formula>-0.15</formula>
    </cfRule>
    <cfRule type="cellIs" dxfId="909" priority="934" operator="between">
      <formula>-0.15</formula>
      <formula>0</formula>
    </cfRule>
    <cfRule type="cellIs" dxfId="908" priority="935" operator="between">
      <formula>-0.15</formula>
      <formula>0</formula>
    </cfRule>
    <cfRule type="cellIs" dxfId="907" priority="936" operator="greaterThanOrEqual">
      <formula>0</formula>
    </cfRule>
  </conditionalFormatting>
  <conditionalFormatting sqref="N34">
    <cfRule type="cellIs" dxfId="906" priority="932" operator="between">
      <formula>-0.15</formula>
      <formula>-0.001</formula>
    </cfRule>
  </conditionalFormatting>
  <conditionalFormatting sqref="N34">
    <cfRule type="cellIs" dxfId="905" priority="931" operator="greaterThanOrEqual">
      <formula>0</formula>
    </cfRule>
  </conditionalFormatting>
  <conditionalFormatting sqref="N34">
    <cfRule type="containsBlanks" dxfId="904" priority="928">
      <formula>LEN(TRIM(N34))=0</formula>
    </cfRule>
  </conditionalFormatting>
  <conditionalFormatting sqref="N35">
    <cfRule type="cellIs" dxfId="903" priority="913" operator="equal">
      <formula>""""""</formula>
    </cfRule>
    <cfRule type="cellIs" dxfId="902" priority="914" operator="equal">
      <formula>""""""</formula>
    </cfRule>
    <cfRule type="cellIs" dxfId="901" priority="923" operator="equal">
      <formula>0</formula>
    </cfRule>
    <cfRule type="cellIs" dxfId="900" priority="924" operator="equal">
      <formula>0</formula>
    </cfRule>
    <cfRule type="cellIs" dxfId="899" priority="925" operator="lessThan">
      <formula>0.8</formula>
    </cfRule>
    <cfRule type="cellIs" dxfId="898" priority="926" operator="between">
      <formula>0.8</formula>
      <formula>1</formula>
    </cfRule>
    <cfRule type="cellIs" dxfId="897" priority="927" operator="greaterThanOrEqual">
      <formula>1</formula>
    </cfRule>
  </conditionalFormatting>
  <conditionalFormatting sqref="N35">
    <cfRule type="cellIs" dxfId="896" priority="922" operator="greaterThanOrEqual">
      <formula>1</formula>
    </cfRule>
  </conditionalFormatting>
  <conditionalFormatting sqref="N35">
    <cfRule type="cellIs" dxfId="895" priority="921" operator="equal">
      <formula>0</formula>
    </cfRule>
  </conditionalFormatting>
  <conditionalFormatting sqref="N35">
    <cfRule type="cellIs" dxfId="894" priority="917" operator="lessThan">
      <formula>-0.15</formula>
    </cfRule>
    <cfRule type="cellIs" dxfId="893" priority="918" operator="between">
      <formula>-0.15</formula>
      <formula>0</formula>
    </cfRule>
    <cfRule type="cellIs" dxfId="892" priority="919" operator="between">
      <formula>-0.15</formula>
      <formula>0</formula>
    </cfRule>
    <cfRule type="cellIs" dxfId="891" priority="920" operator="greaterThanOrEqual">
      <formula>0</formula>
    </cfRule>
  </conditionalFormatting>
  <conditionalFormatting sqref="N35">
    <cfRule type="cellIs" dxfId="890" priority="916" operator="between">
      <formula>-0.15</formula>
      <formula>-0.001</formula>
    </cfRule>
  </conditionalFormatting>
  <conditionalFormatting sqref="N35">
    <cfRule type="cellIs" dxfId="889" priority="915" operator="greaterThanOrEqual">
      <formula>0</formula>
    </cfRule>
  </conditionalFormatting>
  <conditionalFormatting sqref="N35">
    <cfRule type="containsBlanks" dxfId="888" priority="912">
      <formula>LEN(TRIM(N35))=0</formula>
    </cfRule>
  </conditionalFormatting>
  <conditionalFormatting sqref="N36">
    <cfRule type="cellIs" dxfId="887" priority="897" operator="equal">
      <formula>""""""</formula>
    </cfRule>
    <cfRule type="cellIs" dxfId="886" priority="898" operator="equal">
      <formula>""""""</formula>
    </cfRule>
    <cfRule type="cellIs" dxfId="885" priority="907" operator="equal">
      <formula>0</formula>
    </cfRule>
    <cfRule type="cellIs" dxfId="884" priority="908" operator="equal">
      <formula>0</formula>
    </cfRule>
    <cfRule type="cellIs" dxfId="883" priority="909" operator="lessThan">
      <formula>0.8</formula>
    </cfRule>
    <cfRule type="cellIs" dxfId="882" priority="910" operator="between">
      <formula>0.8</formula>
      <formula>1</formula>
    </cfRule>
    <cfRule type="cellIs" dxfId="881" priority="911" operator="greaterThanOrEqual">
      <formula>1</formula>
    </cfRule>
  </conditionalFormatting>
  <conditionalFormatting sqref="N36">
    <cfRule type="cellIs" dxfId="880" priority="906" operator="greaterThanOrEqual">
      <formula>1</formula>
    </cfRule>
  </conditionalFormatting>
  <conditionalFormatting sqref="N36">
    <cfRule type="cellIs" dxfId="879" priority="905" operator="equal">
      <formula>0</formula>
    </cfRule>
  </conditionalFormatting>
  <conditionalFormatting sqref="N36">
    <cfRule type="cellIs" dxfId="878" priority="901" operator="lessThan">
      <formula>-0.15</formula>
    </cfRule>
    <cfRule type="cellIs" dxfId="877" priority="902" operator="between">
      <formula>-0.15</formula>
      <formula>0</formula>
    </cfRule>
    <cfRule type="cellIs" dxfId="876" priority="903" operator="between">
      <formula>-0.15</formula>
      <formula>0</formula>
    </cfRule>
    <cfRule type="cellIs" dxfId="875" priority="904" operator="greaterThanOrEqual">
      <formula>0</formula>
    </cfRule>
  </conditionalFormatting>
  <conditionalFormatting sqref="N36">
    <cfRule type="cellIs" dxfId="874" priority="900" operator="between">
      <formula>-0.15</formula>
      <formula>-0.001</formula>
    </cfRule>
  </conditionalFormatting>
  <conditionalFormatting sqref="N36">
    <cfRule type="cellIs" dxfId="873" priority="899" operator="greaterThanOrEqual">
      <formula>0</formula>
    </cfRule>
  </conditionalFormatting>
  <conditionalFormatting sqref="N36">
    <cfRule type="containsBlanks" dxfId="872" priority="896">
      <formula>LEN(TRIM(N36))=0</formula>
    </cfRule>
  </conditionalFormatting>
  <conditionalFormatting sqref="N31:N36">
    <cfRule type="containsBlanks" dxfId="871" priority="895">
      <formula>LEN(TRIM(N31))=0</formula>
    </cfRule>
  </conditionalFormatting>
  <conditionalFormatting sqref="Q31">
    <cfRule type="cellIs" dxfId="870" priority="880" operator="equal">
      <formula>""""""</formula>
    </cfRule>
    <cfRule type="cellIs" dxfId="869" priority="881" operator="equal">
      <formula>""""""</formula>
    </cfRule>
    <cfRule type="cellIs" dxfId="868" priority="890" operator="equal">
      <formula>0</formula>
    </cfRule>
    <cfRule type="cellIs" dxfId="867" priority="891" operator="equal">
      <formula>0</formula>
    </cfRule>
    <cfRule type="cellIs" dxfId="866" priority="892" operator="lessThan">
      <formula>0.8</formula>
    </cfRule>
    <cfRule type="cellIs" dxfId="865" priority="893" operator="between">
      <formula>0.8</formula>
      <formula>1</formula>
    </cfRule>
    <cfRule type="cellIs" dxfId="864" priority="894" operator="greaterThanOrEqual">
      <formula>1</formula>
    </cfRule>
  </conditionalFormatting>
  <conditionalFormatting sqref="Q31">
    <cfRule type="cellIs" dxfId="863" priority="889" operator="greaterThanOrEqual">
      <formula>1</formula>
    </cfRule>
  </conditionalFormatting>
  <conditionalFormatting sqref="Q31">
    <cfRule type="cellIs" dxfId="862" priority="888" operator="equal">
      <formula>0</formula>
    </cfRule>
  </conditionalFormatting>
  <conditionalFormatting sqref="Q31">
    <cfRule type="cellIs" dxfId="861" priority="884" operator="lessThan">
      <formula>-0.15</formula>
    </cfRule>
    <cfRule type="cellIs" dxfId="860" priority="885" operator="between">
      <formula>-0.15</formula>
      <formula>0</formula>
    </cfRule>
    <cfRule type="cellIs" dxfId="859" priority="886" operator="between">
      <formula>-0.15</formula>
      <formula>0</formula>
    </cfRule>
    <cfRule type="cellIs" dxfId="858" priority="887" operator="greaterThanOrEqual">
      <formula>0</formula>
    </cfRule>
  </conditionalFormatting>
  <conditionalFormatting sqref="Q31">
    <cfRule type="cellIs" dxfId="857" priority="883" operator="between">
      <formula>-0.15</formula>
      <formula>-0.001</formula>
    </cfRule>
  </conditionalFormatting>
  <conditionalFormatting sqref="Q31">
    <cfRule type="cellIs" dxfId="856" priority="882" operator="greaterThanOrEqual">
      <formula>0</formula>
    </cfRule>
  </conditionalFormatting>
  <conditionalFormatting sqref="Q31">
    <cfRule type="containsBlanks" dxfId="855" priority="879">
      <formula>LEN(TRIM(Q31))=0</formula>
    </cfRule>
  </conditionalFormatting>
  <conditionalFormatting sqref="Q32">
    <cfRule type="cellIs" dxfId="854" priority="864" operator="equal">
      <formula>""""""</formula>
    </cfRule>
    <cfRule type="cellIs" dxfId="853" priority="865" operator="equal">
      <formula>""""""</formula>
    </cfRule>
    <cfRule type="cellIs" dxfId="852" priority="874" operator="equal">
      <formula>0</formula>
    </cfRule>
    <cfRule type="cellIs" dxfId="851" priority="875" operator="equal">
      <formula>0</formula>
    </cfRule>
    <cfRule type="cellIs" dxfId="850" priority="876" operator="lessThan">
      <formula>0.8</formula>
    </cfRule>
    <cfRule type="cellIs" dxfId="849" priority="877" operator="between">
      <formula>0.8</formula>
      <formula>1</formula>
    </cfRule>
    <cfRule type="cellIs" dxfId="848" priority="878" operator="greaterThanOrEqual">
      <formula>1</formula>
    </cfRule>
  </conditionalFormatting>
  <conditionalFormatting sqref="Q32">
    <cfRule type="cellIs" dxfId="847" priority="873" operator="greaterThanOrEqual">
      <formula>1</formula>
    </cfRule>
  </conditionalFormatting>
  <conditionalFormatting sqref="Q32">
    <cfRule type="cellIs" dxfId="846" priority="872" operator="equal">
      <formula>0</formula>
    </cfRule>
  </conditionalFormatting>
  <conditionalFormatting sqref="Q32">
    <cfRule type="cellIs" dxfId="845" priority="868" operator="lessThan">
      <formula>-0.15</formula>
    </cfRule>
    <cfRule type="cellIs" dxfId="844" priority="869" operator="between">
      <formula>-0.15</formula>
      <formula>0</formula>
    </cfRule>
    <cfRule type="cellIs" dxfId="843" priority="870" operator="between">
      <formula>-0.15</formula>
      <formula>0</formula>
    </cfRule>
    <cfRule type="cellIs" dxfId="842" priority="871" operator="greaterThanOrEqual">
      <formula>0</formula>
    </cfRule>
  </conditionalFormatting>
  <conditionalFormatting sqref="Q32">
    <cfRule type="cellIs" dxfId="841" priority="867" operator="between">
      <formula>-0.15</formula>
      <formula>-0.001</formula>
    </cfRule>
  </conditionalFormatting>
  <conditionalFormatting sqref="Q32">
    <cfRule type="cellIs" dxfId="840" priority="866" operator="greaterThanOrEqual">
      <formula>0</formula>
    </cfRule>
  </conditionalFormatting>
  <conditionalFormatting sqref="Q32">
    <cfRule type="containsBlanks" dxfId="839" priority="863">
      <formula>LEN(TRIM(Q32))=0</formula>
    </cfRule>
  </conditionalFormatting>
  <conditionalFormatting sqref="Q33">
    <cfRule type="cellIs" dxfId="838" priority="848" operator="equal">
      <formula>""""""</formula>
    </cfRule>
    <cfRule type="cellIs" dxfId="837" priority="849" operator="equal">
      <formula>""""""</formula>
    </cfRule>
    <cfRule type="cellIs" dxfId="836" priority="858" operator="equal">
      <formula>0</formula>
    </cfRule>
    <cfRule type="cellIs" dxfId="835" priority="859" operator="equal">
      <formula>0</formula>
    </cfRule>
    <cfRule type="cellIs" dxfId="834" priority="860" operator="lessThan">
      <formula>0.8</formula>
    </cfRule>
    <cfRule type="cellIs" dxfId="833" priority="861" operator="between">
      <formula>0.8</formula>
      <formula>1</formula>
    </cfRule>
    <cfRule type="cellIs" dxfId="832" priority="862" operator="greaterThanOrEqual">
      <formula>1</formula>
    </cfRule>
  </conditionalFormatting>
  <conditionalFormatting sqref="Q33">
    <cfRule type="cellIs" dxfId="831" priority="857" operator="greaterThanOrEqual">
      <formula>1</formula>
    </cfRule>
  </conditionalFormatting>
  <conditionalFormatting sqref="Q33">
    <cfRule type="cellIs" dxfId="830" priority="856" operator="equal">
      <formula>0</formula>
    </cfRule>
  </conditionalFormatting>
  <conditionalFormatting sqref="Q33">
    <cfRule type="cellIs" dxfId="829" priority="852" operator="lessThan">
      <formula>-0.15</formula>
    </cfRule>
    <cfRule type="cellIs" dxfId="828" priority="853" operator="between">
      <formula>-0.15</formula>
      <formula>0</formula>
    </cfRule>
    <cfRule type="cellIs" dxfId="827" priority="854" operator="between">
      <formula>-0.15</formula>
      <formula>0</formula>
    </cfRule>
    <cfRule type="cellIs" dxfId="826" priority="855" operator="greaterThanOrEqual">
      <formula>0</formula>
    </cfRule>
  </conditionalFormatting>
  <conditionalFormatting sqref="Q33">
    <cfRule type="cellIs" dxfId="825" priority="851" operator="between">
      <formula>-0.15</formula>
      <formula>-0.001</formula>
    </cfRule>
  </conditionalFormatting>
  <conditionalFormatting sqref="Q33">
    <cfRule type="cellIs" dxfId="824" priority="850" operator="greaterThanOrEqual">
      <formula>0</formula>
    </cfRule>
  </conditionalFormatting>
  <conditionalFormatting sqref="Q33">
    <cfRule type="containsBlanks" dxfId="823" priority="847">
      <formula>LEN(TRIM(Q33))=0</formula>
    </cfRule>
  </conditionalFormatting>
  <conditionalFormatting sqref="Q34">
    <cfRule type="cellIs" dxfId="822" priority="832" operator="equal">
      <formula>""""""</formula>
    </cfRule>
    <cfRule type="cellIs" dxfId="821" priority="833" operator="equal">
      <formula>""""""</formula>
    </cfRule>
    <cfRule type="cellIs" dxfId="820" priority="842" operator="equal">
      <formula>0</formula>
    </cfRule>
    <cfRule type="cellIs" dxfId="819" priority="843" operator="equal">
      <formula>0</formula>
    </cfRule>
    <cfRule type="cellIs" dxfId="818" priority="844" operator="lessThan">
      <formula>0.8</formula>
    </cfRule>
    <cfRule type="cellIs" dxfId="817" priority="845" operator="between">
      <formula>0.8</formula>
      <formula>1</formula>
    </cfRule>
    <cfRule type="cellIs" dxfId="816" priority="846" operator="greaterThanOrEqual">
      <formula>1</formula>
    </cfRule>
  </conditionalFormatting>
  <conditionalFormatting sqref="Q34">
    <cfRule type="cellIs" dxfId="815" priority="841" operator="greaterThanOrEqual">
      <formula>1</formula>
    </cfRule>
  </conditionalFormatting>
  <conditionalFormatting sqref="Q34">
    <cfRule type="cellIs" dxfId="814" priority="840" operator="equal">
      <formula>0</formula>
    </cfRule>
  </conditionalFormatting>
  <conditionalFormatting sqref="Q34">
    <cfRule type="cellIs" dxfId="813" priority="836" operator="lessThan">
      <formula>-0.15</formula>
    </cfRule>
    <cfRule type="cellIs" dxfId="812" priority="837" operator="between">
      <formula>-0.15</formula>
      <formula>0</formula>
    </cfRule>
    <cfRule type="cellIs" dxfId="811" priority="838" operator="between">
      <formula>-0.15</formula>
      <formula>0</formula>
    </cfRule>
    <cfRule type="cellIs" dxfId="810" priority="839" operator="greaterThanOrEqual">
      <formula>0</formula>
    </cfRule>
  </conditionalFormatting>
  <conditionalFormatting sqref="Q34">
    <cfRule type="cellIs" dxfId="809" priority="835" operator="between">
      <formula>-0.15</formula>
      <formula>-0.001</formula>
    </cfRule>
  </conditionalFormatting>
  <conditionalFormatting sqref="Q34">
    <cfRule type="cellIs" dxfId="808" priority="834" operator="greaterThanOrEqual">
      <formula>0</formula>
    </cfRule>
  </conditionalFormatting>
  <conditionalFormatting sqref="Q34">
    <cfRule type="containsBlanks" dxfId="807" priority="831">
      <formula>LEN(TRIM(Q34))=0</formula>
    </cfRule>
  </conditionalFormatting>
  <conditionalFormatting sqref="Q35">
    <cfRule type="cellIs" dxfId="806" priority="816" operator="equal">
      <formula>""""""</formula>
    </cfRule>
    <cfRule type="cellIs" dxfId="805" priority="817" operator="equal">
      <formula>""""""</formula>
    </cfRule>
    <cfRule type="cellIs" dxfId="804" priority="826" operator="equal">
      <formula>0</formula>
    </cfRule>
    <cfRule type="cellIs" dxfId="803" priority="827" operator="equal">
      <formula>0</formula>
    </cfRule>
    <cfRule type="cellIs" dxfId="802" priority="828" operator="lessThan">
      <formula>0.8</formula>
    </cfRule>
    <cfRule type="cellIs" dxfId="801" priority="829" operator="between">
      <formula>0.8</formula>
      <formula>1</formula>
    </cfRule>
    <cfRule type="cellIs" dxfId="800" priority="830" operator="greaterThanOrEqual">
      <formula>1</formula>
    </cfRule>
  </conditionalFormatting>
  <conditionalFormatting sqref="Q35">
    <cfRule type="cellIs" dxfId="799" priority="825" operator="greaterThanOrEqual">
      <formula>1</formula>
    </cfRule>
  </conditionalFormatting>
  <conditionalFormatting sqref="Q35">
    <cfRule type="cellIs" dxfId="798" priority="824" operator="equal">
      <formula>0</formula>
    </cfRule>
  </conditionalFormatting>
  <conditionalFormatting sqref="Q35">
    <cfRule type="cellIs" dxfId="797" priority="820" operator="lessThan">
      <formula>-0.15</formula>
    </cfRule>
    <cfRule type="cellIs" dxfId="796" priority="821" operator="between">
      <formula>-0.15</formula>
      <formula>0</formula>
    </cfRule>
    <cfRule type="cellIs" dxfId="795" priority="822" operator="between">
      <formula>-0.15</formula>
      <formula>0</formula>
    </cfRule>
    <cfRule type="cellIs" dxfId="794" priority="823" operator="greaterThanOrEqual">
      <formula>0</formula>
    </cfRule>
  </conditionalFormatting>
  <conditionalFormatting sqref="Q35">
    <cfRule type="cellIs" dxfId="793" priority="819" operator="between">
      <formula>-0.15</formula>
      <formula>-0.001</formula>
    </cfRule>
  </conditionalFormatting>
  <conditionalFormatting sqref="Q35">
    <cfRule type="cellIs" dxfId="792" priority="818" operator="greaterThanOrEqual">
      <formula>0</formula>
    </cfRule>
  </conditionalFormatting>
  <conditionalFormatting sqref="Q35">
    <cfRule type="containsBlanks" dxfId="791" priority="815">
      <formula>LEN(TRIM(Q35))=0</formula>
    </cfRule>
  </conditionalFormatting>
  <conditionalFormatting sqref="Q36">
    <cfRule type="cellIs" dxfId="790" priority="800" operator="equal">
      <formula>""""""</formula>
    </cfRule>
    <cfRule type="cellIs" dxfId="789" priority="801" operator="equal">
      <formula>""""""</formula>
    </cfRule>
    <cfRule type="cellIs" dxfId="788" priority="810" operator="equal">
      <formula>0</formula>
    </cfRule>
    <cfRule type="cellIs" dxfId="787" priority="811" operator="equal">
      <formula>0</formula>
    </cfRule>
    <cfRule type="cellIs" dxfId="786" priority="812" operator="lessThan">
      <formula>0.8</formula>
    </cfRule>
    <cfRule type="cellIs" dxfId="785" priority="813" operator="between">
      <formula>0.8</formula>
      <formula>1</formula>
    </cfRule>
    <cfRule type="cellIs" dxfId="784" priority="814" operator="greaterThanOrEqual">
      <formula>1</formula>
    </cfRule>
  </conditionalFormatting>
  <conditionalFormatting sqref="Q36">
    <cfRule type="cellIs" dxfId="783" priority="809" operator="greaterThanOrEqual">
      <formula>1</formula>
    </cfRule>
  </conditionalFormatting>
  <conditionalFormatting sqref="Q36">
    <cfRule type="cellIs" dxfId="782" priority="808" operator="equal">
      <formula>0</formula>
    </cfRule>
  </conditionalFormatting>
  <conditionalFormatting sqref="Q36">
    <cfRule type="cellIs" dxfId="781" priority="804" operator="lessThan">
      <formula>-0.15</formula>
    </cfRule>
    <cfRule type="cellIs" dxfId="780" priority="805" operator="between">
      <formula>-0.15</formula>
      <formula>0</formula>
    </cfRule>
    <cfRule type="cellIs" dxfId="779" priority="806" operator="between">
      <formula>-0.15</formula>
      <formula>0</formula>
    </cfRule>
    <cfRule type="cellIs" dxfId="778" priority="807" operator="greaterThanOrEqual">
      <formula>0</formula>
    </cfRule>
  </conditionalFormatting>
  <conditionalFormatting sqref="Q36">
    <cfRule type="cellIs" dxfId="777" priority="803" operator="between">
      <formula>-0.15</formula>
      <formula>-0.001</formula>
    </cfRule>
  </conditionalFormatting>
  <conditionalFormatting sqref="Q36">
    <cfRule type="cellIs" dxfId="776" priority="802" operator="greaterThanOrEqual">
      <formula>0</formula>
    </cfRule>
  </conditionalFormatting>
  <conditionalFormatting sqref="Q36">
    <cfRule type="containsBlanks" dxfId="775" priority="799">
      <formula>LEN(TRIM(Q36))=0</formula>
    </cfRule>
  </conditionalFormatting>
  <conditionalFormatting sqref="Q31:Q36">
    <cfRule type="containsBlanks" dxfId="774" priority="798">
      <formula>LEN(TRIM(Q31))=0</formula>
    </cfRule>
  </conditionalFormatting>
  <conditionalFormatting sqref="T31">
    <cfRule type="cellIs" dxfId="773" priority="783" operator="equal">
      <formula>""""""</formula>
    </cfRule>
    <cfRule type="cellIs" dxfId="772" priority="784" operator="equal">
      <formula>""""""</formula>
    </cfRule>
    <cfRule type="cellIs" dxfId="771" priority="793" operator="equal">
      <formula>0</formula>
    </cfRule>
    <cfRule type="cellIs" dxfId="770" priority="794" operator="equal">
      <formula>0</formula>
    </cfRule>
    <cfRule type="cellIs" dxfId="769" priority="795" operator="lessThan">
      <formula>0.8</formula>
    </cfRule>
    <cfRule type="cellIs" dxfId="768" priority="796" operator="between">
      <formula>0.8</formula>
      <formula>1</formula>
    </cfRule>
    <cfRule type="cellIs" dxfId="767" priority="797" operator="greaterThanOrEqual">
      <formula>1</formula>
    </cfRule>
  </conditionalFormatting>
  <conditionalFormatting sqref="T31">
    <cfRule type="cellIs" dxfId="766" priority="792" operator="greaterThanOrEqual">
      <formula>1</formula>
    </cfRule>
  </conditionalFormatting>
  <conditionalFormatting sqref="T31">
    <cfRule type="cellIs" dxfId="765" priority="791" operator="equal">
      <formula>0</formula>
    </cfRule>
  </conditionalFormatting>
  <conditionalFormatting sqref="T31">
    <cfRule type="cellIs" dxfId="764" priority="787" operator="lessThan">
      <formula>-0.15</formula>
    </cfRule>
    <cfRule type="cellIs" dxfId="763" priority="788" operator="between">
      <formula>-0.15</formula>
      <formula>0</formula>
    </cfRule>
    <cfRule type="cellIs" dxfId="762" priority="789" operator="between">
      <formula>-0.15</formula>
      <formula>0</formula>
    </cfRule>
    <cfRule type="cellIs" dxfId="761" priority="790" operator="greaterThanOrEqual">
      <formula>0</formula>
    </cfRule>
  </conditionalFormatting>
  <conditionalFormatting sqref="T31">
    <cfRule type="cellIs" dxfId="760" priority="786" operator="between">
      <formula>-0.15</formula>
      <formula>-0.001</formula>
    </cfRule>
  </conditionalFormatting>
  <conditionalFormatting sqref="T31">
    <cfRule type="cellIs" dxfId="759" priority="785" operator="greaterThanOrEqual">
      <formula>0</formula>
    </cfRule>
  </conditionalFormatting>
  <conditionalFormatting sqref="T31">
    <cfRule type="containsBlanks" dxfId="758" priority="782">
      <formula>LEN(TRIM(T31))=0</formula>
    </cfRule>
  </conditionalFormatting>
  <conditionalFormatting sqref="T32">
    <cfRule type="cellIs" dxfId="757" priority="767" operator="equal">
      <formula>""""""</formula>
    </cfRule>
    <cfRule type="cellIs" dxfId="756" priority="768" operator="equal">
      <formula>""""""</formula>
    </cfRule>
    <cfRule type="cellIs" dxfId="755" priority="777" operator="equal">
      <formula>0</formula>
    </cfRule>
    <cfRule type="cellIs" dxfId="754" priority="778" operator="equal">
      <formula>0</formula>
    </cfRule>
    <cfRule type="cellIs" dxfId="753" priority="779" operator="lessThan">
      <formula>0.8</formula>
    </cfRule>
    <cfRule type="cellIs" dxfId="752" priority="780" operator="between">
      <formula>0.8</formula>
      <formula>1</formula>
    </cfRule>
    <cfRule type="cellIs" dxfId="751" priority="781" operator="greaterThanOrEqual">
      <formula>1</formula>
    </cfRule>
  </conditionalFormatting>
  <conditionalFormatting sqref="T32">
    <cfRule type="cellIs" dxfId="750" priority="776" operator="greaterThanOrEqual">
      <formula>1</formula>
    </cfRule>
  </conditionalFormatting>
  <conditionalFormatting sqref="T32">
    <cfRule type="cellIs" dxfId="749" priority="775" operator="equal">
      <formula>0</formula>
    </cfRule>
  </conditionalFormatting>
  <conditionalFormatting sqref="T32">
    <cfRule type="cellIs" dxfId="748" priority="771" operator="lessThan">
      <formula>-0.15</formula>
    </cfRule>
    <cfRule type="cellIs" dxfId="747" priority="772" operator="between">
      <formula>-0.15</formula>
      <formula>0</formula>
    </cfRule>
    <cfRule type="cellIs" dxfId="746" priority="773" operator="between">
      <formula>-0.15</formula>
      <formula>0</formula>
    </cfRule>
    <cfRule type="cellIs" dxfId="745" priority="774" operator="greaterThanOrEqual">
      <formula>0</formula>
    </cfRule>
  </conditionalFormatting>
  <conditionalFormatting sqref="T32">
    <cfRule type="cellIs" dxfId="744" priority="770" operator="between">
      <formula>-0.15</formula>
      <formula>-0.001</formula>
    </cfRule>
  </conditionalFormatting>
  <conditionalFormatting sqref="T32">
    <cfRule type="cellIs" dxfId="743" priority="769" operator="greaterThanOrEqual">
      <formula>0</formula>
    </cfRule>
  </conditionalFormatting>
  <conditionalFormatting sqref="T32">
    <cfRule type="containsBlanks" dxfId="742" priority="766">
      <formula>LEN(TRIM(T32))=0</formula>
    </cfRule>
  </conditionalFormatting>
  <conditionalFormatting sqref="T33">
    <cfRule type="cellIs" dxfId="741" priority="751" operator="equal">
      <formula>""""""</formula>
    </cfRule>
    <cfRule type="cellIs" dxfId="740" priority="752" operator="equal">
      <formula>""""""</formula>
    </cfRule>
    <cfRule type="cellIs" dxfId="739" priority="761" operator="equal">
      <formula>0</formula>
    </cfRule>
    <cfRule type="cellIs" dxfId="738" priority="762" operator="equal">
      <formula>0</formula>
    </cfRule>
    <cfRule type="cellIs" dxfId="737" priority="763" operator="lessThan">
      <formula>0.8</formula>
    </cfRule>
    <cfRule type="cellIs" dxfId="736" priority="764" operator="between">
      <formula>0.8</formula>
      <formula>1</formula>
    </cfRule>
    <cfRule type="cellIs" dxfId="735" priority="765" operator="greaterThanOrEqual">
      <formula>1</formula>
    </cfRule>
  </conditionalFormatting>
  <conditionalFormatting sqref="T33">
    <cfRule type="cellIs" dxfId="734" priority="760" operator="greaterThanOrEqual">
      <formula>1</formula>
    </cfRule>
  </conditionalFormatting>
  <conditionalFormatting sqref="T33">
    <cfRule type="cellIs" dxfId="733" priority="759" operator="equal">
      <formula>0</formula>
    </cfRule>
  </conditionalFormatting>
  <conditionalFormatting sqref="T33">
    <cfRule type="cellIs" dxfId="732" priority="755" operator="lessThan">
      <formula>-0.15</formula>
    </cfRule>
    <cfRule type="cellIs" dxfId="731" priority="756" operator="between">
      <formula>-0.15</formula>
      <formula>0</formula>
    </cfRule>
    <cfRule type="cellIs" dxfId="730" priority="757" operator="between">
      <formula>-0.15</formula>
      <formula>0</formula>
    </cfRule>
    <cfRule type="cellIs" dxfId="729" priority="758" operator="greaterThanOrEqual">
      <formula>0</formula>
    </cfRule>
  </conditionalFormatting>
  <conditionalFormatting sqref="T33">
    <cfRule type="cellIs" dxfId="728" priority="754" operator="between">
      <formula>-0.15</formula>
      <formula>-0.001</formula>
    </cfRule>
  </conditionalFormatting>
  <conditionalFormatting sqref="T33">
    <cfRule type="cellIs" dxfId="727" priority="753" operator="greaterThanOrEqual">
      <formula>0</formula>
    </cfRule>
  </conditionalFormatting>
  <conditionalFormatting sqref="T33">
    <cfRule type="containsBlanks" dxfId="726" priority="750">
      <formula>LEN(TRIM(T33))=0</formula>
    </cfRule>
  </conditionalFormatting>
  <conditionalFormatting sqref="T34">
    <cfRule type="cellIs" dxfId="725" priority="735" operator="equal">
      <formula>""""""</formula>
    </cfRule>
    <cfRule type="cellIs" dxfId="724" priority="736" operator="equal">
      <formula>""""""</formula>
    </cfRule>
    <cfRule type="cellIs" dxfId="723" priority="745" operator="equal">
      <formula>0</formula>
    </cfRule>
    <cfRule type="cellIs" dxfId="722" priority="746" operator="equal">
      <formula>0</formula>
    </cfRule>
    <cfRule type="cellIs" dxfId="721" priority="747" operator="lessThan">
      <formula>0.8</formula>
    </cfRule>
    <cfRule type="cellIs" dxfId="720" priority="748" operator="between">
      <formula>0.8</formula>
      <formula>1</formula>
    </cfRule>
    <cfRule type="cellIs" dxfId="719" priority="749" operator="greaterThanOrEqual">
      <formula>1</formula>
    </cfRule>
  </conditionalFormatting>
  <conditionalFormatting sqref="T34">
    <cfRule type="cellIs" dxfId="718" priority="744" operator="greaterThanOrEqual">
      <formula>1</formula>
    </cfRule>
  </conditionalFormatting>
  <conditionalFormatting sqref="T34">
    <cfRule type="cellIs" dxfId="717" priority="743" operator="equal">
      <formula>0</formula>
    </cfRule>
  </conditionalFormatting>
  <conditionalFormatting sqref="T34">
    <cfRule type="cellIs" dxfId="716" priority="739" operator="lessThan">
      <formula>-0.15</formula>
    </cfRule>
    <cfRule type="cellIs" dxfId="715" priority="740" operator="between">
      <formula>-0.15</formula>
      <formula>0</formula>
    </cfRule>
    <cfRule type="cellIs" dxfId="714" priority="741" operator="between">
      <formula>-0.15</formula>
      <formula>0</formula>
    </cfRule>
    <cfRule type="cellIs" dxfId="713" priority="742" operator="greaterThanOrEqual">
      <formula>0</formula>
    </cfRule>
  </conditionalFormatting>
  <conditionalFormatting sqref="T34">
    <cfRule type="cellIs" dxfId="712" priority="738" operator="between">
      <formula>-0.15</formula>
      <formula>-0.001</formula>
    </cfRule>
  </conditionalFormatting>
  <conditionalFormatting sqref="T34">
    <cfRule type="cellIs" dxfId="711" priority="737" operator="greaterThanOrEqual">
      <formula>0</formula>
    </cfRule>
  </conditionalFormatting>
  <conditionalFormatting sqref="T34">
    <cfRule type="containsBlanks" dxfId="710" priority="734">
      <formula>LEN(TRIM(T34))=0</formula>
    </cfRule>
  </conditionalFormatting>
  <conditionalFormatting sqref="T35">
    <cfRule type="cellIs" dxfId="709" priority="719" operator="equal">
      <formula>""""""</formula>
    </cfRule>
    <cfRule type="cellIs" dxfId="708" priority="720" operator="equal">
      <formula>""""""</formula>
    </cfRule>
    <cfRule type="cellIs" dxfId="707" priority="729" operator="equal">
      <formula>0</formula>
    </cfRule>
    <cfRule type="cellIs" dxfId="706" priority="730" operator="equal">
      <formula>0</formula>
    </cfRule>
    <cfRule type="cellIs" dxfId="705" priority="731" operator="lessThan">
      <formula>0.8</formula>
    </cfRule>
    <cfRule type="cellIs" dxfId="704" priority="732" operator="between">
      <formula>0.8</formula>
      <formula>1</formula>
    </cfRule>
    <cfRule type="cellIs" dxfId="703" priority="733" operator="greaterThanOrEqual">
      <formula>1</formula>
    </cfRule>
  </conditionalFormatting>
  <conditionalFormatting sqref="T35">
    <cfRule type="cellIs" dxfId="702" priority="728" operator="greaterThanOrEqual">
      <formula>1</formula>
    </cfRule>
  </conditionalFormatting>
  <conditionalFormatting sqref="T35">
    <cfRule type="cellIs" dxfId="701" priority="727" operator="equal">
      <formula>0</formula>
    </cfRule>
  </conditionalFormatting>
  <conditionalFormatting sqref="T35">
    <cfRule type="cellIs" dxfId="700" priority="723" operator="lessThan">
      <formula>-0.15</formula>
    </cfRule>
    <cfRule type="cellIs" dxfId="699" priority="724" operator="between">
      <formula>-0.15</formula>
      <formula>0</formula>
    </cfRule>
    <cfRule type="cellIs" dxfId="698" priority="725" operator="between">
      <formula>-0.15</formula>
      <formula>0</formula>
    </cfRule>
    <cfRule type="cellIs" dxfId="697" priority="726" operator="greaterThanOrEqual">
      <formula>0</formula>
    </cfRule>
  </conditionalFormatting>
  <conditionalFormatting sqref="T35">
    <cfRule type="cellIs" dxfId="696" priority="722" operator="between">
      <formula>-0.15</formula>
      <formula>-0.001</formula>
    </cfRule>
  </conditionalFormatting>
  <conditionalFormatting sqref="T35">
    <cfRule type="cellIs" dxfId="695" priority="721" operator="greaterThanOrEqual">
      <formula>0</formula>
    </cfRule>
  </conditionalFormatting>
  <conditionalFormatting sqref="T35">
    <cfRule type="containsBlanks" dxfId="694" priority="718">
      <formula>LEN(TRIM(T35))=0</formula>
    </cfRule>
  </conditionalFormatting>
  <conditionalFormatting sqref="T36">
    <cfRule type="cellIs" dxfId="693" priority="703" operator="equal">
      <formula>""""""</formula>
    </cfRule>
    <cfRule type="cellIs" dxfId="692" priority="704" operator="equal">
      <formula>""""""</formula>
    </cfRule>
    <cfRule type="cellIs" dxfId="691" priority="713" operator="equal">
      <formula>0</formula>
    </cfRule>
    <cfRule type="cellIs" dxfId="690" priority="714" operator="equal">
      <formula>0</formula>
    </cfRule>
    <cfRule type="cellIs" dxfId="689" priority="715" operator="lessThan">
      <formula>0.8</formula>
    </cfRule>
    <cfRule type="cellIs" dxfId="688" priority="716" operator="between">
      <formula>0.8</formula>
      <formula>1</formula>
    </cfRule>
    <cfRule type="cellIs" dxfId="687" priority="717" operator="greaterThanOrEqual">
      <formula>1</formula>
    </cfRule>
  </conditionalFormatting>
  <conditionalFormatting sqref="T36">
    <cfRule type="cellIs" dxfId="686" priority="712" operator="greaterThanOrEqual">
      <formula>1</formula>
    </cfRule>
  </conditionalFormatting>
  <conditionalFormatting sqref="T36">
    <cfRule type="cellIs" dxfId="685" priority="711" operator="equal">
      <formula>0</formula>
    </cfRule>
  </conditionalFormatting>
  <conditionalFormatting sqref="T36">
    <cfRule type="cellIs" dxfId="684" priority="707" operator="lessThan">
      <formula>-0.15</formula>
    </cfRule>
    <cfRule type="cellIs" dxfId="683" priority="708" operator="between">
      <formula>-0.15</formula>
      <formula>0</formula>
    </cfRule>
    <cfRule type="cellIs" dxfId="682" priority="709" operator="between">
      <formula>-0.15</formula>
      <formula>0</formula>
    </cfRule>
    <cfRule type="cellIs" dxfId="681" priority="710" operator="greaterThanOrEqual">
      <formula>0</formula>
    </cfRule>
  </conditionalFormatting>
  <conditionalFormatting sqref="T36">
    <cfRule type="cellIs" dxfId="680" priority="706" operator="between">
      <formula>-0.15</formula>
      <formula>-0.001</formula>
    </cfRule>
  </conditionalFormatting>
  <conditionalFormatting sqref="T36">
    <cfRule type="cellIs" dxfId="679" priority="705" operator="greaterThanOrEqual">
      <formula>0</formula>
    </cfRule>
  </conditionalFormatting>
  <conditionalFormatting sqref="T36">
    <cfRule type="containsBlanks" dxfId="678" priority="702">
      <formula>LEN(TRIM(T36))=0</formula>
    </cfRule>
  </conditionalFormatting>
  <conditionalFormatting sqref="T31:T36">
    <cfRule type="containsBlanks" dxfId="677" priority="701">
      <formula>LEN(TRIM(T31))=0</formula>
    </cfRule>
  </conditionalFormatting>
  <conditionalFormatting sqref="K22">
    <cfRule type="cellIs" dxfId="676" priority="686" operator="equal">
      <formula>""""""</formula>
    </cfRule>
    <cfRule type="cellIs" dxfId="675" priority="687" operator="equal">
      <formula>""""""</formula>
    </cfRule>
    <cfRule type="cellIs" dxfId="674" priority="696" operator="equal">
      <formula>0</formula>
    </cfRule>
    <cfRule type="cellIs" dxfId="673" priority="697" operator="equal">
      <formula>0</formula>
    </cfRule>
    <cfRule type="cellIs" dxfId="672" priority="698" operator="lessThan">
      <formula>0.8</formula>
    </cfRule>
    <cfRule type="cellIs" dxfId="671" priority="699" operator="between">
      <formula>0.8</formula>
      <formula>1</formula>
    </cfRule>
    <cfRule type="cellIs" dxfId="670" priority="700" operator="greaterThanOrEqual">
      <formula>1</formula>
    </cfRule>
  </conditionalFormatting>
  <conditionalFormatting sqref="K22">
    <cfRule type="cellIs" dxfId="669" priority="695" operator="greaterThanOrEqual">
      <formula>1</formula>
    </cfRule>
  </conditionalFormatting>
  <conditionalFormatting sqref="K22">
    <cfRule type="cellIs" dxfId="668" priority="694" operator="equal">
      <formula>0</formula>
    </cfRule>
  </conditionalFormatting>
  <conditionalFormatting sqref="K22">
    <cfRule type="cellIs" dxfId="667" priority="690" operator="lessThan">
      <formula>-0.15</formula>
    </cfRule>
    <cfRule type="cellIs" dxfId="666" priority="691" operator="between">
      <formula>-0.15</formula>
      <formula>0</formula>
    </cfRule>
    <cfRule type="cellIs" dxfId="665" priority="692" operator="between">
      <formula>-0.15</formula>
      <formula>0</formula>
    </cfRule>
    <cfRule type="cellIs" dxfId="664" priority="693" operator="greaterThanOrEqual">
      <formula>0</formula>
    </cfRule>
  </conditionalFormatting>
  <conditionalFormatting sqref="K22">
    <cfRule type="cellIs" dxfId="663" priority="689" operator="between">
      <formula>-0.15</formula>
      <formula>-0.001</formula>
    </cfRule>
  </conditionalFormatting>
  <conditionalFormatting sqref="K22">
    <cfRule type="cellIs" dxfId="662" priority="688" operator="greaterThanOrEqual">
      <formula>0</formula>
    </cfRule>
  </conditionalFormatting>
  <conditionalFormatting sqref="K22">
    <cfRule type="containsBlanks" dxfId="661" priority="685">
      <formula>LEN(TRIM(K22))=0</formula>
    </cfRule>
  </conditionalFormatting>
  <conditionalFormatting sqref="N22">
    <cfRule type="cellIs" dxfId="660" priority="670" operator="equal">
      <formula>""""""</formula>
    </cfRule>
    <cfRule type="cellIs" dxfId="659" priority="671" operator="equal">
      <formula>""""""</formula>
    </cfRule>
    <cfRule type="cellIs" dxfId="658" priority="680" operator="equal">
      <formula>0</formula>
    </cfRule>
    <cfRule type="cellIs" dxfId="657" priority="681" operator="equal">
      <formula>0</formula>
    </cfRule>
    <cfRule type="cellIs" dxfId="656" priority="682" operator="lessThan">
      <formula>0.8</formula>
    </cfRule>
    <cfRule type="cellIs" dxfId="655" priority="683" operator="between">
      <formula>0.8</formula>
      <formula>1</formula>
    </cfRule>
    <cfRule type="cellIs" dxfId="654" priority="684" operator="greaterThanOrEqual">
      <formula>1</formula>
    </cfRule>
  </conditionalFormatting>
  <conditionalFormatting sqref="N22">
    <cfRule type="cellIs" dxfId="653" priority="679" operator="greaterThanOrEqual">
      <formula>1</formula>
    </cfRule>
  </conditionalFormatting>
  <conditionalFormatting sqref="N22">
    <cfRule type="cellIs" dxfId="652" priority="678" operator="equal">
      <formula>0</formula>
    </cfRule>
  </conditionalFormatting>
  <conditionalFormatting sqref="N22">
    <cfRule type="cellIs" dxfId="651" priority="674" operator="lessThan">
      <formula>-0.15</formula>
    </cfRule>
    <cfRule type="cellIs" dxfId="650" priority="675" operator="between">
      <formula>-0.15</formula>
      <formula>0</formula>
    </cfRule>
    <cfRule type="cellIs" dxfId="649" priority="676" operator="between">
      <formula>-0.15</formula>
      <formula>0</formula>
    </cfRule>
    <cfRule type="cellIs" dxfId="648" priority="677" operator="greaterThanOrEqual">
      <formula>0</formula>
    </cfRule>
  </conditionalFormatting>
  <conditionalFormatting sqref="N22">
    <cfRule type="cellIs" dxfId="647" priority="673" operator="between">
      <formula>-0.15</formula>
      <formula>-0.001</formula>
    </cfRule>
  </conditionalFormatting>
  <conditionalFormatting sqref="N22">
    <cfRule type="cellIs" dxfId="646" priority="672" operator="greaterThanOrEqual">
      <formula>0</formula>
    </cfRule>
  </conditionalFormatting>
  <conditionalFormatting sqref="N22">
    <cfRule type="containsBlanks" dxfId="645" priority="669">
      <formula>LEN(TRIM(N22))=0</formula>
    </cfRule>
  </conditionalFormatting>
  <conditionalFormatting sqref="Q22">
    <cfRule type="cellIs" dxfId="644" priority="654" operator="equal">
      <formula>""""""</formula>
    </cfRule>
    <cfRule type="cellIs" dxfId="643" priority="655" operator="equal">
      <formula>""""""</formula>
    </cfRule>
    <cfRule type="cellIs" dxfId="642" priority="664" operator="equal">
      <formula>0</formula>
    </cfRule>
    <cfRule type="cellIs" dxfId="641" priority="665" operator="equal">
      <formula>0</formula>
    </cfRule>
    <cfRule type="cellIs" dxfId="640" priority="666" operator="lessThan">
      <formula>0.8</formula>
    </cfRule>
    <cfRule type="cellIs" dxfId="639" priority="667" operator="between">
      <formula>0.8</formula>
      <formula>1</formula>
    </cfRule>
    <cfRule type="cellIs" dxfId="638" priority="668" operator="greaterThanOrEqual">
      <formula>1</formula>
    </cfRule>
  </conditionalFormatting>
  <conditionalFormatting sqref="Q22">
    <cfRule type="cellIs" dxfId="637" priority="663" operator="greaterThanOrEqual">
      <formula>1</formula>
    </cfRule>
  </conditionalFormatting>
  <conditionalFormatting sqref="Q22">
    <cfRule type="cellIs" dxfId="636" priority="662" operator="equal">
      <formula>0</formula>
    </cfRule>
  </conditionalFormatting>
  <conditionalFormatting sqref="Q22">
    <cfRule type="cellIs" dxfId="635" priority="658" operator="lessThan">
      <formula>-0.15</formula>
    </cfRule>
    <cfRule type="cellIs" dxfId="634" priority="659" operator="between">
      <formula>-0.15</formula>
      <formula>0</formula>
    </cfRule>
    <cfRule type="cellIs" dxfId="633" priority="660" operator="between">
      <formula>-0.15</formula>
      <formula>0</formula>
    </cfRule>
    <cfRule type="cellIs" dxfId="632" priority="661" operator="greaterThanOrEqual">
      <formula>0</formula>
    </cfRule>
  </conditionalFormatting>
  <conditionalFormatting sqref="Q22">
    <cfRule type="cellIs" dxfId="631" priority="657" operator="between">
      <formula>-0.15</formula>
      <formula>-0.001</formula>
    </cfRule>
  </conditionalFormatting>
  <conditionalFormatting sqref="Q22">
    <cfRule type="cellIs" dxfId="630" priority="656" operator="greaterThanOrEqual">
      <formula>0</formula>
    </cfRule>
  </conditionalFormatting>
  <conditionalFormatting sqref="Q22">
    <cfRule type="containsBlanks" dxfId="629" priority="653">
      <formula>LEN(TRIM(Q22))=0</formula>
    </cfRule>
  </conditionalFormatting>
  <conditionalFormatting sqref="T22">
    <cfRule type="cellIs" dxfId="628" priority="638" operator="equal">
      <formula>""""""</formula>
    </cfRule>
    <cfRule type="cellIs" dxfId="627" priority="639" operator="equal">
      <formula>""""""</formula>
    </cfRule>
    <cfRule type="cellIs" dxfId="626" priority="648" operator="equal">
      <formula>0</formula>
    </cfRule>
    <cfRule type="cellIs" dxfId="625" priority="649" operator="equal">
      <formula>0</formula>
    </cfRule>
    <cfRule type="cellIs" dxfId="624" priority="650" operator="lessThan">
      <formula>0.8</formula>
    </cfRule>
    <cfRule type="cellIs" dxfId="623" priority="651" operator="between">
      <formula>0.8</formula>
      <formula>1</formula>
    </cfRule>
    <cfRule type="cellIs" dxfId="622" priority="652" operator="greaterThanOrEqual">
      <formula>1</formula>
    </cfRule>
  </conditionalFormatting>
  <conditionalFormatting sqref="T22">
    <cfRule type="cellIs" dxfId="621" priority="647" operator="greaterThanOrEqual">
      <formula>1</formula>
    </cfRule>
  </conditionalFormatting>
  <conditionalFormatting sqref="T22">
    <cfRule type="cellIs" dxfId="620" priority="646" operator="equal">
      <formula>0</formula>
    </cfRule>
  </conditionalFormatting>
  <conditionalFormatting sqref="T22">
    <cfRule type="cellIs" dxfId="619" priority="642" operator="lessThan">
      <formula>-0.15</formula>
    </cfRule>
    <cfRule type="cellIs" dxfId="618" priority="643" operator="between">
      <formula>-0.15</formula>
      <formula>0</formula>
    </cfRule>
    <cfRule type="cellIs" dxfId="617" priority="644" operator="between">
      <formula>-0.15</formula>
      <formula>0</formula>
    </cfRule>
    <cfRule type="cellIs" dxfId="616" priority="645" operator="greaterThanOrEqual">
      <formula>0</formula>
    </cfRule>
  </conditionalFormatting>
  <conditionalFormatting sqref="T22">
    <cfRule type="cellIs" dxfId="615" priority="641" operator="between">
      <formula>-0.15</formula>
      <formula>-0.001</formula>
    </cfRule>
  </conditionalFormatting>
  <conditionalFormatting sqref="T22">
    <cfRule type="cellIs" dxfId="614" priority="640" operator="greaterThanOrEqual">
      <formula>0</formula>
    </cfRule>
  </conditionalFormatting>
  <conditionalFormatting sqref="T22">
    <cfRule type="containsBlanks" dxfId="613" priority="637">
      <formula>LEN(TRIM(T22))=0</formula>
    </cfRule>
  </conditionalFormatting>
  <conditionalFormatting sqref="H39:H40">
    <cfRule type="cellIs" dxfId="612" priority="622" operator="equal">
      <formula>""""""</formula>
    </cfRule>
    <cfRule type="cellIs" dxfId="611" priority="623" operator="equal">
      <formula>""""""</formula>
    </cfRule>
    <cfRule type="cellIs" dxfId="610" priority="632" operator="equal">
      <formula>0</formula>
    </cfRule>
    <cfRule type="cellIs" dxfId="609" priority="633" operator="equal">
      <formula>0</formula>
    </cfRule>
    <cfRule type="cellIs" dxfId="608" priority="634" operator="lessThan">
      <formula>0.8</formula>
    </cfRule>
    <cfRule type="cellIs" dxfId="607" priority="635" operator="between">
      <formula>0.8</formula>
      <formula>1</formula>
    </cfRule>
    <cfRule type="cellIs" dxfId="606" priority="636" operator="greaterThanOrEqual">
      <formula>1</formula>
    </cfRule>
  </conditionalFormatting>
  <conditionalFormatting sqref="H39:H40">
    <cfRule type="cellIs" dxfId="605" priority="631" operator="greaterThanOrEqual">
      <formula>1</formula>
    </cfRule>
  </conditionalFormatting>
  <conditionalFormatting sqref="H39:H40">
    <cfRule type="cellIs" dxfId="604" priority="630" operator="equal">
      <formula>0</formula>
    </cfRule>
  </conditionalFormatting>
  <conditionalFormatting sqref="H39:H40">
    <cfRule type="cellIs" dxfId="603" priority="626" operator="lessThan">
      <formula>-0.15</formula>
    </cfRule>
    <cfRule type="cellIs" dxfId="602" priority="627" operator="between">
      <formula>-0.15</formula>
      <formula>0</formula>
    </cfRule>
    <cfRule type="cellIs" dxfId="601" priority="628" operator="between">
      <formula>-0.15</formula>
      <formula>0</formula>
    </cfRule>
    <cfRule type="cellIs" dxfId="600" priority="629" operator="greaterThanOrEqual">
      <formula>0</formula>
    </cfRule>
  </conditionalFormatting>
  <conditionalFormatting sqref="H39:H40">
    <cfRule type="cellIs" dxfId="599" priority="625" operator="between">
      <formula>-0.15</formula>
      <formula>-0.001</formula>
    </cfRule>
  </conditionalFormatting>
  <conditionalFormatting sqref="H39:H40">
    <cfRule type="cellIs" dxfId="598" priority="624" operator="greaterThanOrEqual">
      <formula>0</formula>
    </cfRule>
  </conditionalFormatting>
  <conditionalFormatting sqref="H39:H40">
    <cfRule type="containsBlanks" dxfId="597" priority="621">
      <formula>LEN(TRIM(H39))=0</formula>
    </cfRule>
  </conditionalFormatting>
  <conditionalFormatting sqref="H39:H40">
    <cfRule type="containsBlanks" dxfId="596" priority="620">
      <formula>LEN(TRIM(H39))=0</formula>
    </cfRule>
  </conditionalFormatting>
  <conditionalFormatting sqref="H41:H42">
    <cfRule type="cellIs" dxfId="595" priority="605" operator="equal">
      <formula>""""""</formula>
    </cfRule>
    <cfRule type="cellIs" dxfId="594" priority="606" operator="equal">
      <formula>""""""</formula>
    </cfRule>
    <cfRule type="cellIs" dxfId="593" priority="615" operator="equal">
      <formula>0</formula>
    </cfRule>
    <cfRule type="cellIs" dxfId="592" priority="616" operator="equal">
      <formula>0</formula>
    </cfRule>
    <cfRule type="cellIs" dxfId="591" priority="617" operator="lessThan">
      <formula>0.8</formula>
    </cfRule>
    <cfRule type="cellIs" dxfId="590" priority="618" operator="between">
      <formula>0.8</formula>
      <formula>1</formula>
    </cfRule>
    <cfRule type="cellIs" dxfId="589" priority="619" operator="greaterThanOrEqual">
      <formula>1</formula>
    </cfRule>
  </conditionalFormatting>
  <conditionalFormatting sqref="H41:H42">
    <cfRule type="cellIs" dxfId="588" priority="614" operator="greaterThanOrEqual">
      <formula>1</formula>
    </cfRule>
  </conditionalFormatting>
  <conditionalFormatting sqref="H41:H42">
    <cfRule type="cellIs" dxfId="587" priority="613" operator="equal">
      <formula>0</formula>
    </cfRule>
  </conditionalFormatting>
  <conditionalFormatting sqref="H41:H42">
    <cfRule type="cellIs" dxfId="586" priority="609" operator="lessThan">
      <formula>-0.15</formula>
    </cfRule>
    <cfRule type="cellIs" dxfId="585" priority="610" operator="between">
      <formula>-0.15</formula>
      <formula>0</formula>
    </cfRule>
    <cfRule type="cellIs" dxfId="584" priority="611" operator="between">
      <formula>-0.15</formula>
      <formula>0</formula>
    </cfRule>
    <cfRule type="cellIs" dxfId="583" priority="612" operator="greaterThanOrEqual">
      <formula>0</formula>
    </cfRule>
  </conditionalFormatting>
  <conditionalFormatting sqref="H41:H42">
    <cfRule type="cellIs" dxfId="582" priority="608" operator="between">
      <formula>-0.15</formula>
      <formula>-0.001</formula>
    </cfRule>
  </conditionalFormatting>
  <conditionalFormatting sqref="H41:H42">
    <cfRule type="cellIs" dxfId="581" priority="607" operator="greaterThanOrEqual">
      <formula>0</formula>
    </cfRule>
  </conditionalFormatting>
  <conditionalFormatting sqref="H41:H42">
    <cfRule type="containsBlanks" dxfId="580" priority="604">
      <formula>LEN(TRIM(H41))=0</formula>
    </cfRule>
  </conditionalFormatting>
  <conditionalFormatting sqref="H41:H42">
    <cfRule type="containsBlanks" dxfId="579" priority="603">
      <formula>LEN(TRIM(H41))=0</formula>
    </cfRule>
  </conditionalFormatting>
  <conditionalFormatting sqref="H39:H42">
    <cfRule type="containsBlanks" dxfId="578" priority="602">
      <formula>LEN(TRIM(H39))=0</formula>
    </cfRule>
  </conditionalFormatting>
  <conditionalFormatting sqref="W31">
    <cfRule type="cellIs" dxfId="577" priority="587" operator="equal">
      <formula>""""""</formula>
    </cfRule>
    <cfRule type="cellIs" dxfId="576" priority="588" operator="equal">
      <formula>""""""</formula>
    </cfRule>
    <cfRule type="cellIs" dxfId="575" priority="597" operator="equal">
      <formula>0</formula>
    </cfRule>
    <cfRule type="cellIs" dxfId="574" priority="598" operator="equal">
      <formula>0</formula>
    </cfRule>
    <cfRule type="cellIs" dxfId="573" priority="599" operator="lessThan">
      <formula>0.8</formula>
    </cfRule>
    <cfRule type="cellIs" dxfId="572" priority="600" operator="between">
      <formula>0.8</formula>
      <formula>1</formula>
    </cfRule>
    <cfRule type="cellIs" dxfId="571" priority="601" operator="greaterThanOrEqual">
      <formula>1</formula>
    </cfRule>
  </conditionalFormatting>
  <conditionalFormatting sqref="W31">
    <cfRule type="cellIs" dxfId="570" priority="596" operator="greaterThanOrEqual">
      <formula>1</formula>
    </cfRule>
  </conditionalFormatting>
  <conditionalFormatting sqref="W31">
    <cfRule type="cellIs" dxfId="569" priority="595" operator="equal">
      <formula>0</formula>
    </cfRule>
  </conditionalFormatting>
  <conditionalFormatting sqref="W31">
    <cfRule type="cellIs" dxfId="568" priority="591" operator="lessThan">
      <formula>-0.15</formula>
    </cfRule>
    <cfRule type="cellIs" dxfId="567" priority="592" operator="between">
      <formula>-0.15</formula>
      <formula>0</formula>
    </cfRule>
    <cfRule type="cellIs" dxfId="566" priority="593" operator="between">
      <formula>-0.15</formula>
      <formula>0</formula>
    </cfRule>
    <cfRule type="cellIs" dxfId="565" priority="594" operator="greaterThanOrEqual">
      <formula>0</formula>
    </cfRule>
  </conditionalFormatting>
  <conditionalFormatting sqref="W31">
    <cfRule type="cellIs" dxfId="564" priority="590" operator="between">
      <formula>-0.15</formula>
      <formula>-0.001</formula>
    </cfRule>
  </conditionalFormatting>
  <conditionalFormatting sqref="W31">
    <cfRule type="cellIs" dxfId="563" priority="589" operator="greaterThanOrEqual">
      <formula>0</formula>
    </cfRule>
  </conditionalFormatting>
  <conditionalFormatting sqref="W31">
    <cfRule type="containsBlanks" dxfId="562" priority="586">
      <formula>LEN(TRIM(W31))=0</formula>
    </cfRule>
  </conditionalFormatting>
  <conditionalFormatting sqref="W32">
    <cfRule type="cellIs" dxfId="561" priority="571" operator="equal">
      <formula>""""""</formula>
    </cfRule>
    <cfRule type="cellIs" dxfId="560" priority="572" operator="equal">
      <formula>""""""</formula>
    </cfRule>
    <cfRule type="cellIs" dxfId="559" priority="581" operator="equal">
      <formula>0</formula>
    </cfRule>
    <cfRule type="cellIs" dxfId="558" priority="582" operator="equal">
      <formula>0</formula>
    </cfRule>
    <cfRule type="cellIs" dxfId="557" priority="583" operator="lessThan">
      <formula>0.8</formula>
    </cfRule>
    <cfRule type="cellIs" dxfId="556" priority="584" operator="between">
      <formula>0.8</formula>
      <formula>1</formula>
    </cfRule>
    <cfRule type="cellIs" dxfId="555" priority="585" operator="greaterThanOrEqual">
      <formula>1</formula>
    </cfRule>
  </conditionalFormatting>
  <conditionalFormatting sqref="W32">
    <cfRule type="cellIs" dxfId="554" priority="580" operator="greaterThanOrEqual">
      <formula>1</formula>
    </cfRule>
  </conditionalFormatting>
  <conditionalFormatting sqref="W32">
    <cfRule type="cellIs" dxfId="553" priority="579" operator="equal">
      <formula>0</formula>
    </cfRule>
  </conditionalFormatting>
  <conditionalFormatting sqref="W32">
    <cfRule type="cellIs" dxfId="552" priority="575" operator="lessThan">
      <formula>-0.15</formula>
    </cfRule>
    <cfRule type="cellIs" dxfId="551" priority="576" operator="between">
      <formula>-0.15</formula>
      <formula>0</formula>
    </cfRule>
    <cfRule type="cellIs" dxfId="550" priority="577" operator="between">
      <formula>-0.15</formula>
      <formula>0</formula>
    </cfRule>
    <cfRule type="cellIs" dxfId="549" priority="578" operator="greaterThanOrEqual">
      <formula>0</formula>
    </cfRule>
  </conditionalFormatting>
  <conditionalFormatting sqref="W32">
    <cfRule type="cellIs" dxfId="548" priority="574" operator="between">
      <formula>-0.15</formula>
      <formula>-0.001</formula>
    </cfRule>
  </conditionalFormatting>
  <conditionalFormatting sqref="W32">
    <cfRule type="cellIs" dxfId="547" priority="573" operator="greaterThanOrEqual">
      <formula>0</formula>
    </cfRule>
  </conditionalFormatting>
  <conditionalFormatting sqref="W32">
    <cfRule type="containsBlanks" dxfId="546" priority="570">
      <formula>LEN(TRIM(W32))=0</formula>
    </cfRule>
  </conditionalFormatting>
  <conditionalFormatting sqref="W33">
    <cfRule type="cellIs" dxfId="545" priority="555" operator="equal">
      <formula>""""""</formula>
    </cfRule>
    <cfRule type="cellIs" dxfId="544" priority="556" operator="equal">
      <formula>""""""</formula>
    </cfRule>
    <cfRule type="cellIs" dxfId="543" priority="565" operator="equal">
      <formula>0</formula>
    </cfRule>
    <cfRule type="cellIs" dxfId="542" priority="566" operator="equal">
      <formula>0</formula>
    </cfRule>
    <cfRule type="cellIs" dxfId="541" priority="567" operator="lessThan">
      <formula>0.8</formula>
    </cfRule>
    <cfRule type="cellIs" dxfId="540" priority="568" operator="between">
      <formula>0.8</formula>
      <formula>1</formula>
    </cfRule>
    <cfRule type="cellIs" dxfId="539" priority="569" operator="greaterThanOrEqual">
      <formula>1</formula>
    </cfRule>
  </conditionalFormatting>
  <conditionalFormatting sqref="W33">
    <cfRule type="cellIs" dxfId="538" priority="564" operator="greaterThanOrEqual">
      <formula>1</formula>
    </cfRule>
  </conditionalFormatting>
  <conditionalFormatting sqref="W33">
    <cfRule type="cellIs" dxfId="537" priority="563" operator="equal">
      <formula>0</formula>
    </cfRule>
  </conditionalFormatting>
  <conditionalFormatting sqref="W33">
    <cfRule type="cellIs" dxfId="536" priority="559" operator="lessThan">
      <formula>-0.15</formula>
    </cfRule>
    <cfRule type="cellIs" dxfId="535" priority="560" operator="between">
      <formula>-0.15</formula>
      <formula>0</formula>
    </cfRule>
    <cfRule type="cellIs" dxfId="534" priority="561" operator="between">
      <formula>-0.15</formula>
      <formula>0</formula>
    </cfRule>
    <cfRule type="cellIs" dxfId="533" priority="562" operator="greaterThanOrEqual">
      <formula>0</formula>
    </cfRule>
  </conditionalFormatting>
  <conditionalFormatting sqref="W33">
    <cfRule type="cellIs" dxfId="532" priority="558" operator="between">
      <formula>-0.15</formula>
      <formula>-0.001</formula>
    </cfRule>
  </conditionalFormatting>
  <conditionalFormatting sqref="W33">
    <cfRule type="cellIs" dxfId="531" priority="557" operator="greaterThanOrEqual">
      <formula>0</formula>
    </cfRule>
  </conditionalFormatting>
  <conditionalFormatting sqref="W33">
    <cfRule type="containsBlanks" dxfId="530" priority="554">
      <formula>LEN(TRIM(W33))=0</formula>
    </cfRule>
  </conditionalFormatting>
  <conditionalFormatting sqref="W34">
    <cfRule type="cellIs" dxfId="529" priority="539" operator="equal">
      <formula>""""""</formula>
    </cfRule>
    <cfRule type="cellIs" dxfId="528" priority="540" operator="equal">
      <formula>""""""</formula>
    </cfRule>
    <cfRule type="cellIs" dxfId="527" priority="549" operator="equal">
      <formula>0</formula>
    </cfRule>
    <cfRule type="cellIs" dxfId="526" priority="550" operator="equal">
      <formula>0</formula>
    </cfRule>
    <cfRule type="cellIs" dxfId="525" priority="551" operator="lessThan">
      <formula>0.8</formula>
    </cfRule>
    <cfRule type="cellIs" dxfId="524" priority="552" operator="between">
      <formula>0.8</formula>
      <formula>1</formula>
    </cfRule>
    <cfRule type="cellIs" dxfId="523" priority="553" operator="greaterThanOrEqual">
      <formula>1</formula>
    </cfRule>
  </conditionalFormatting>
  <conditionalFormatting sqref="W34">
    <cfRule type="cellIs" dxfId="522" priority="548" operator="greaterThanOrEqual">
      <formula>1</formula>
    </cfRule>
  </conditionalFormatting>
  <conditionalFormatting sqref="W34">
    <cfRule type="cellIs" dxfId="521" priority="547" operator="equal">
      <formula>0</formula>
    </cfRule>
  </conditionalFormatting>
  <conditionalFormatting sqref="W34">
    <cfRule type="cellIs" dxfId="520" priority="543" operator="lessThan">
      <formula>-0.15</formula>
    </cfRule>
    <cfRule type="cellIs" dxfId="519" priority="544" operator="between">
      <formula>-0.15</formula>
      <formula>0</formula>
    </cfRule>
    <cfRule type="cellIs" dxfId="518" priority="545" operator="between">
      <formula>-0.15</formula>
      <formula>0</formula>
    </cfRule>
    <cfRule type="cellIs" dxfId="517" priority="546" operator="greaterThanOrEqual">
      <formula>0</formula>
    </cfRule>
  </conditionalFormatting>
  <conditionalFormatting sqref="W34">
    <cfRule type="cellIs" dxfId="516" priority="542" operator="between">
      <formula>-0.15</formula>
      <formula>-0.001</formula>
    </cfRule>
  </conditionalFormatting>
  <conditionalFormatting sqref="W34">
    <cfRule type="cellIs" dxfId="515" priority="541" operator="greaterThanOrEqual">
      <formula>0</formula>
    </cfRule>
  </conditionalFormatting>
  <conditionalFormatting sqref="W34">
    <cfRule type="containsBlanks" dxfId="514" priority="538">
      <formula>LEN(TRIM(W34))=0</formula>
    </cfRule>
  </conditionalFormatting>
  <conditionalFormatting sqref="W35">
    <cfRule type="cellIs" dxfId="513" priority="523" operator="equal">
      <formula>""""""</formula>
    </cfRule>
    <cfRule type="cellIs" dxfId="512" priority="524" operator="equal">
      <formula>""""""</formula>
    </cfRule>
    <cfRule type="cellIs" dxfId="511" priority="533" operator="equal">
      <formula>0</formula>
    </cfRule>
    <cfRule type="cellIs" dxfId="510" priority="534" operator="equal">
      <formula>0</formula>
    </cfRule>
    <cfRule type="cellIs" dxfId="509" priority="535" operator="lessThan">
      <formula>0.8</formula>
    </cfRule>
    <cfRule type="cellIs" dxfId="508" priority="536" operator="between">
      <formula>0.8</formula>
      <formula>1</formula>
    </cfRule>
    <cfRule type="cellIs" dxfId="507" priority="537" operator="greaterThanOrEqual">
      <formula>1</formula>
    </cfRule>
  </conditionalFormatting>
  <conditionalFormatting sqref="W35">
    <cfRule type="cellIs" dxfId="506" priority="532" operator="greaterThanOrEqual">
      <formula>1</formula>
    </cfRule>
  </conditionalFormatting>
  <conditionalFormatting sqref="W35">
    <cfRule type="cellIs" dxfId="505" priority="531" operator="equal">
      <formula>0</formula>
    </cfRule>
  </conditionalFormatting>
  <conditionalFormatting sqref="W35">
    <cfRule type="cellIs" dxfId="504" priority="527" operator="lessThan">
      <formula>-0.15</formula>
    </cfRule>
    <cfRule type="cellIs" dxfId="503" priority="528" operator="between">
      <formula>-0.15</formula>
      <formula>0</formula>
    </cfRule>
    <cfRule type="cellIs" dxfId="502" priority="529" operator="between">
      <formula>-0.15</formula>
      <formula>0</formula>
    </cfRule>
    <cfRule type="cellIs" dxfId="501" priority="530" operator="greaterThanOrEqual">
      <formula>0</formula>
    </cfRule>
  </conditionalFormatting>
  <conditionalFormatting sqref="W35">
    <cfRule type="cellIs" dxfId="500" priority="526" operator="between">
      <formula>-0.15</formula>
      <formula>-0.001</formula>
    </cfRule>
  </conditionalFormatting>
  <conditionalFormatting sqref="W35">
    <cfRule type="cellIs" dxfId="499" priority="525" operator="greaterThanOrEqual">
      <formula>0</formula>
    </cfRule>
  </conditionalFormatting>
  <conditionalFormatting sqref="W35">
    <cfRule type="containsBlanks" dxfId="498" priority="522">
      <formula>LEN(TRIM(W35))=0</formula>
    </cfRule>
  </conditionalFormatting>
  <conditionalFormatting sqref="W36">
    <cfRule type="cellIs" dxfId="497" priority="507" operator="equal">
      <formula>""""""</formula>
    </cfRule>
    <cfRule type="cellIs" dxfId="496" priority="508" operator="equal">
      <formula>""""""</formula>
    </cfRule>
    <cfRule type="cellIs" dxfId="495" priority="517" operator="equal">
      <formula>0</formula>
    </cfRule>
    <cfRule type="cellIs" dxfId="494" priority="518" operator="equal">
      <formula>0</formula>
    </cfRule>
    <cfRule type="cellIs" dxfId="493" priority="519" operator="lessThan">
      <formula>0.8</formula>
    </cfRule>
    <cfRule type="cellIs" dxfId="492" priority="520" operator="between">
      <formula>0.8</formula>
      <formula>1</formula>
    </cfRule>
    <cfRule type="cellIs" dxfId="491" priority="521" operator="greaterThanOrEqual">
      <formula>1</formula>
    </cfRule>
  </conditionalFormatting>
  <conditionalFormatting sqref="W36">
    <cfRule type="cellIs" dxfId="490" priority="516" operator="greaterThanOrEqual">
      <formula>1</formula>
    </cfRule>
  </conditionalFormatting>
  <conditionalFormatting sqref="W36">
    <cfRule type="cellIs" dxfId="489" priority="515" operator="equal">
      <formula>0</formula>
    </cfRule>
  </conditionalFormatting>
  <conditionalFormatting sqref="W36">
    <cfRule type="cellIs" dxfId="488" priority="511" operator="lessThan">
      <formula>-0.15</formula>
    </cfRule>
    <cfRule type="cellIs" dxfId="487" priority="512" operator="between">
      <formula>-0.15</formula>
      <formula>0</formula>
    </cfRule>
    <cfRule type="cellIs" dxfId="486" priority="513" operator="between">
      <formula>-0.15</formula>
      <formula>0</formula>
    </cfRule>
    <cfRule type="cellIs" dxfId="485" priority="514" operator="greaterThanOrEqual">
      <formula>0</formula>
    </cfRule>
  </conditionalFormatting>
  <conditionalFormatting sqref="W36">
    <cfRule type="cellIs" dxfId="484" priority="510" operator="between">
      <formula>-0.15</formula>
      <formula>-0.001</formula>
    </cfRule>
  </conditionalFormatting>
  <conditionalFormatting sqref="W36">
    <cfRule type="cellIs" dxfId="483" priority="509" operator="greaterThanOrEqual">
      <formula>0</formula>
    </cfRule>
  </conditionalFormatting>
  <conditionalFormatting sqref="W36">
    <cfRule type="containsBlanks" dxfId="482" priority="506">
      <formula>LEN(TRIM(W36))=0</formula>
    </cfRule>
  </conditionalFormatting>
  <conditionalFormatting sqref="W31:W36">
    <cfRule type="containsBlanks" dxfId="481" priority="505">
      <formula>LEN(TRIM(W31))=0</formula>
    </cfRule>
  </conditionalFormatting>
  <conditionalFormatting sqref="K39:K40">
    <cfRule type="cellIs" dxfId="480" priority="490" operator="equal">
      <formula>""""""</formula>
    </cfRule>
    <cfRule type="cellIs" dxfId="479" priority="491" operator="equal">
      <formula>""""""</formula>
    </cfRule>
    <cfRule type="cellIs" dxfId="478" priority="500" operator="equal">
      <formula>0</formula>
    </cfRule>
    <cfRule type="cellIs" dxfId="477" priority="501" operator="equal">
      <formula>0</formula>
    </cfRule>
    <cfRule type="cellIs" dxfId="476" priority="502" operator="lessThan">
      <formula>0.8</formula>
    </cfRule>
    <cfRule type="cellIs" dxfId="475" priority="503" operator="between">
      <formula>0.8</formula>
      <formula>1</formula>
    </cfRule>
    <cfRule type="cellIs" dxfId="474" priority="504" operator="greaterThanOrEqual">
      <formula>1</formula>
    </cfRule>
  </conditionalFormatting>
  <conditionalFormatting sqref="K39:K40">
    <cfRule type="cellIs" dxfId="473" priority="499" operator="greaterThanOrEqual">
      <formula>1</formula>
    </cfRule>
  </conditionalFormatting>
  <conditionalFormatting sqref="K39:K40">
    <cfRule type="cellIs" dxfId="472" priority="498" operator="equal">
      <formula>0</formula>
    </cfRule>
  </conditionalFormatting>
  <conditionalFormatting sqref="K39:K40">
    <cfRule type="cellIs" dxfId="471" priority="494" operator="lessThan">
      <formula>-0.15</formula>
    </cfRule>
    <cfRule type="cellIs" dxfId="470" priority="495" operator="between">
      <formula>-0.15</formula>
      <formula>0</formula>
    </cfRule>
    <cfRule type="cellIs" dxfId="469" priority="496" operator="between">
      <formula>-0.15</formula>
      <formula>0</formula>
    </cfRule>
    <cfRule type="cellIs" dxfId="468" priority="497" operator="greaterThanOrEqual">
      <formula>0</formula>
    </cfRule>
  </conditionalFormatting>
  <conditionalFormatting sqref="K39:K40">
    <cfRule type="cellIs" dxfId="467" priority="493" operator="between">
      <formula>-0.15</formula>
      <formula>-0.001</formula>
    </cfRule>
  </conditionalFormatting>
  <conditionalFormatting sqref="K39:K40">
    <cfRule type="cellIs" dxfId="466" priority="492" operator="greaterThanOrEqual">
      <formula>0</formula>
    </cfRule>
  </conditionalFormatting>
  <conditionalFormatting sqref="K39:K40">
    <cfRule type="containsBlanks" dxfId="465" priority="489">
      <formula>LEN(TRIM(K39))=0</formula>
    </cfRule>
  </conditionalFormatting>
  <conditionalFormatting sqref="K39:K40">
    <cfRule type="containsBlanks" dxfId="464" priority="488">
      <formula>LEN(TRIM(K39))=0</formula>
    </cfRule>
  </conditionalFormatting>
  <conditionalFormatting sqref="K41:K42">
    <cfRule type="cellIs" dxfId="463" priority="473" operator="equal">
      <formula>""""""</formula>
    </cfRule>
    <cfRule type="cellIs" dxfId="462" priority="474" operator="equal">
      <formula>""""""</formula>
    </cfRule>
    <cfRule type="cellIs" dxfId="461" priority="483" operator="equal">
      <formula>0</formula>
    </cfRule>
    <cfRule type="cellIs" dxfId="460" priority="484" operator="equal">
      <formula>0</formula>
    </cfRule>
    <cfRule type="cellIs" dxfId="459" priority="485" operator="lessThan">
      <formula>0.8</formula>
    </cfRule>
    <cfRule type="cellIs" dxfId="458" priority="486" operator="between">
      <formula>0.8</formula>
      <formula>1</formula>
    </cfRule>
    <cfRule type="cellIs" dxfId="457" priority="487" operator="greaterThanOrEqual">
      <formula>1</formula>
    </cfRule>
  </conditionalFormatting>
  <conditionalFormatting sqref="K41:K42">
    <cfRule type="cellIs" dxfId="456" priority="482" operator="greaterThanOrEqual">
      <formula>1</formula>
    </cfRule>
  </conditionalFormatting>
  <conditionalFormatting sqref="K41:K42">
    <cfRule type="cellIs" dxfId="455" priority="481" operator="equal">
      <formula>0</formula>
    </cfRule>
  </conditionalFormatting>
  <conditionalFormatting sqref="K41:K42">
    <cfRule type="cellIs" dxfId="454" priority="477" operator="lessThan">
      <formula>-0.15</formula>
    </cfRule>
    <cfRule type="cellIs" dxfId="453" priority="478" operator="between">
      <formula>-0.15</formula>
      <formula>0</formula>
    </cfRule>
    <cfRule type="cellIs" dxfId="452" priority="479" operator="between">
      <formula>-0.15</formula>
      <formula>0</formula>
    </cfRule>
    <cfRule type="cellIs" dxfId="451" priority="480" operator="greaterThanOrEqual">
      <formula>0</formula>
    </cfRule>
  </conditionalFormatting>
  <conditionalFormatting sqref="K41:K42">
    <cfRule type="cellIs" dxfId="450" priority="476" operator="between">
      <formula>-0.15</formula>
      <formula>-0.001</formula>
    </cfRule>
  </conditionalFormatting>
  <conditionalFormatting sqref="K41:K42">
    <cfRule type="cellIs" dxfId="449" priority="475" operator="greaterThanOrEqual">
      <formula>0</formula>
    </cfRule>
  </conditionalFormatting>
  <conditionalFormatting sqref="K41:K42">
    <cfRule type="containsBlanks" dxfId="448" priority="472">
      <formula>LEN(TRIM(K41))=0</formula>
    </cfRule>
  </conditionalFormatting>
  <conditionalFormatting sqref="K41:K42">
    <cfRule type="containsBlanks" dxfId="447" priority="471">
      <formula>LEN(TRIM(K41))=0</formula>
    </cfRule>
  </conditionalFormatting>
  <conditionalFormatting sqref="K39:K42">
    <cfRule type="containsBlanks" dxfId="446" priority="470">
      <formula>LEN(TRIM(K39))=0</formula>
    </cfRule>
  </conditionalFormatting>
  <conditionalFormatting sqref="N39:N40">
    <cfRule type="cellIs" dxfId="445" priority="455" operator="equal">
      <formula>""""""</formula>
    </cfRule>
    <cfRule type="cellIs" dxfId="444" priority="456" operator="equal">
      <formula>""""""</formula>
    </cfRule>
    <cfRule type="cellIs" dxfId="443" priority="465" operator="equal">
      <formula>0</formula>
    </cfRule>
    <cfRule type="cellIs" dxfId="442" priority="466" operator="equal">
      <formula>0</formula>
    </cfRule>
    <cfRule type="cellIs" dxfId="441" priority="467" operator="lessThan">
      <formula>0.8</formula>
    </cfRule>
    <cfRule type="cellIs" dxfId="440" priority="468" operator="between">
      <formula>0.8</formula>
      <formula>1</formula>
    </cfRule>
    <cfRule type="cellIs" dxfId="439" priority="469" operator="greaterThanOrEqual">
      <formula>1</formula>
    </cfRule>
  </conditionalFormatting>
  <conditionalFormatting sqref="N39:N40">
    <cfRule type="cellIs" dxfId="438" priority="464" operator="greaterThanOrEqual">
      <formula>1</formula>
    </cfRule>
  </conditionalFormatting>
  <conditionalFormatting sqref="N39:N40">
    <cfRule type="cellIs" dxfId="437" priority="463" operator="equal">
      <formula>0</formula>
    </cfRule>
  </conditionalFormatting>
  <conditionalFormatting sqref="N39:N40">
    <cfRule type="cellIs" dxfId="436" priority="459" operator="lessThan">
      <formula>-0.15</formula>
    </cfRule>
    <cfRule type="cellIs" dxfId="435" priority="460" operator="between">
      <formula>-0.15</formula>
      <formula>0</formula>
    </cfRule>
    <cfRule type="cellIs" dxfId="434" priority="461" operator="between">
      <formula>-0.15</formula>
      <formula>0</formula>
    </cfRule>
    <cfRule type="cellIs" dxfId="433" priority="462" operator="greaterThanOrEqual">
      <formula>0</formula>
    </cfRule>
  </conditionalFormatting>
  <conditionalFormatting sqref="N39:N40">
    <cfRule type="cellIs" dxfId="432" priority="458" operator="between">
      <formula>-0.15</formula>
      <formula>-0.001</formula>
    </cfRule>
  </conditionalFormatting>
  <conditionalFormatting sqref="N39:N40">
    <cfRule type="cellIs" dxfId="431" priority="457" operator="greaterThanOrEqual">
      <formula>0</formula>
    </cfRule>
  </conditionalFormatting>
  <conditionalFormatting sqref="N39:N40">
    <cfRule type="containsBlanks" dxfId="430" priority="454">
      <formula>LEN(TRIM(N39))=0</formula>
    </cfRule>
  </conditionalFormatting>
  <conditionalFormatting sqref="N39:N40">
    <cfRule type="containsBlanks" dxfId="429" priority="453">
      <formula>LEN(TRIM(N39))=0</formula>
    </cfRule>
  </conditionalFormatting>
  <conditionalFormatting sqref="N41:N42">
    <cfRule type="cellIs" dxfId="428" priority="438" operator="equal">
      <formula>""""""</formula>
    </cfRule>
    <cfRule type="cellIs" dxfId="427" priority="439" operator="equal">
      <formula>""""""</formula>
    </cfRule>
    <cfRule type="cellIs" dxfId="426" priority="448" operator="equal">
      <formula>0</formula>
    </cfRule>
    <cfRule type="cellIs" dxfId="425" priority="449" operator="equal">
      <formula>0</formula>
    </cfRule>
    <cfRule type="cellIs" dxfId="424" priority="450" operator="lessThan">
      <formula>0.8</formula>
    </cfRule>
    <cfRule type="cellIs" dxfId="423" priority="451" operator="between">
      <formula>0.8</formula>
      <formula>1</formula>
    </cfRule>
    <cfRule type="cellIs" dxfId="422" priority="452" operator="greaterThanOrEqual">
      <formula>1</formula>
    </cfRule>
  </conditionalFormatting>
  <conditionalFormatting sqref="N41:N42">
    <cfRule type="cellIs" dxfId="421" priority="447" operator="greaterThanOrEqual">
      <formula>1</formula>
    </cfRule>
  </conditionalFormatting>
  <conditionalFormatting sqref="N41:N42">
    <cfRule type="cellIs" dxfId="420" priority="446" operator="equal">
      <formula>0</formula>
    </cfRule>
  </conditionalFormatting>
  <conditionalFormatting sqref="N41:N42">
    <cfRule type="cellIs" dxfId="419" priority="442" operator="lessThan">
      <formula>-0.15</formula>
    </cfRule>
    <cfRule type="cellIs" dxfId="418" priority="443" operator="between">
      <formula>-0.15</formula>
      <formula>0</formula>
    </cfRule>
    <cfRule type="cellIs" dxfId="417" priority="444" operator="between">
      <formula>-0.15</formula>
      <formula>0</formula>
    </cfRule>
    <cfRule type="cellIs" dxfId="416" priority="445" operator="greaterThanOrEqual">
      <formula>0</formula>
    </cfRule>
  </conditionalFormatting>
  <conditionalFormatting sqref="N41:N42">
    <cfRule type="cellIs" dxfId="415" priority="441" operator="between">
      <formula>-0.15</formula>
      <formula>-0.001</formula>
    </cfRule>
  </conditionalFormatting>
  <conditionalFormatting sqref="N41:N42">
    <cfRule type="cellIs" dxfId="414" priority="440" operator="greaterThanOrEqual">
      <formula>0</formula>
    </cfRule>
  </conditionalFormatting>
  <conditionalFormatting sqref="N41:N42">
    <cfRule type="containsBlanks" dxfId="413" priority="437">
      <formula>LEN(TRIM(N41))=0</formula>
    </cfRule>
  </conditionalFormatting>
  <conditionalFormatting sqref="N41:N42">
    <cfRule type="containsBlanks" dxfId="412" priority="436">
      <formula>LEN(TRIM(N41))=0</formula>
    </cfRule>
  </conditionalFormatting>
  <conditionalFormatting sqref="N39:N42">
    <cfRule type="containsBlanks" dxfId="411" priority="435">
      <formula>LEN(TRIM(N39))=0</formula>
    </cfRule>
  </conditionalFormatting>
  <conditionalFormatting sqref="Q39:Q40">
    <cfRule type="cellIs" dxfId="410" priority="420" operator="equal">
      <formula>""""""</formula>
    </cfRule>
    <cfRule type="cellIs" dxfId="409" priority="421" operator="equal">
      <formula>""""""</formula>
    </cfRule>
    <cfRule type="cellIs" dxfId="408" priority="430" operator="equal">
      <formula>0</formula>
    </cfRule>
    <cfRule type="cellIs" dxfId="407" priority="431" operator="equal">
      <formula>0</formula>
    </cfRule>
    <cfRule type="cellIs" dxfId="406" priority="432" operator="lessThan">
      <formula>0.8</formula>
    </cfRule>
    <cfRule type="cellIs" dxfId="405" priority="433" operator="between">
      <formula>0.8</formula>
      <formula>1</formula>
    </cfRule>
    <cfRule type="cellIs" dxfId="404" priority="434" operator="greaterThanOrEqual">
      <formula>1</formula>
    </cfRule>
  </conditionalFormatting>
  <conditionalFormatting sqref="Q39:Q40">
    <cfRule type="cellIs" dxfId="403" priority="429" operator="greaterThanOrEqual">
      <formula>1</formula>
    </cfRule>
  </conditionalFormatting>
  <conditionalFormatting sqref="Q39:Q40">
    <cfRule type="cellIs" dxfId="402" priority="428" operator="equal">
      <formula>0</formula>
    </cfRule>
  </conditionalFormatting>
  <conditionalFormatting sqref="Q39:Q40">
    <cfRule type="cellIs" dxfId="401" priority="424" operator="lessThan">
      <formula>-0.15</formula>
    </cfRule>
    <cfRule type="cellIs" dxfId="400" priority="425" operator="between">
      <formula>-0.15</formula>
      <formula>0</formula>
    </cfRule>
    <cfRule type="cellIs" dxfId="399" priority="426" operator="between">
      <formula>-0.15</formula>
      <formula>0</formula>
    </cfRule>
    <cfRule type="cellIs" dxfId="398" priority="427" operator="greaterThanOrEqual">
      <formula>0</formula>
    </cfRule>
  </conditionalFormatting>
  <conditionalFormatting sqref="Q39:Q40">
    <cfRule type="cellIs" dxfId="397" priority="423" operator="between">
      <formula>-0.15</formula>
      <formula>-0.001</formula>
    </cfRule>
  </conditionalFormatting>
  <conditionalFormatting sqref="Q39:Q40">
    <cfRule type="cellIs" dxfId="396" priority="422" operator="greaterThanOrEqual">
      <formula>0</formula>
    </cfRule>
  </conditionalFormatting>
  <conditionalFormatting sqref="Q39:Q40">
    <cfRule type="containsBlanks" dxfId="395" priority="419">
      <formula>LEN(TRIM(Q39))=0</formula>
    </cfRule>
  </conditionalFormatting>
  <conditionalFormatting sqref="Q39:Q40">
    <cfRule type="containsBlanks" dxfId="394" priority="418">
      <formula>LEN(TRIM(Q39))=0</formula>
    </cfRule>
  </conditionalFormatting>
  <conditionalFormatting sqref="Q41:Q42">
    <cfRule type="cellIs" dxfId="393" priority="403" operator="equal">
      <formula>""""""</formula>
    </cfRule>
    <cfRule type="cellIs" dxfId="392" priority="404" operator="equal">
      <formula>""""""</formula>
    </cfRule>
    <cfRule type="cellIs" dxfId="391" priority="413" operator="equal">
      <formula>0</formula>
    </cfRule>
    <cfRule type="cellIs" dxfId="390" priority="414" operator="equal">
      <formula>0</formula>
    </cfRule>
    <cfRule type="cellIs" dxfId="389" priority="415" operator="lessThan">
      <formula>0.8</formula>
    </cfRule>
    <cfRule type="cellIs" dxfId="388" priority="416" operator="between">
      <formula>0.8</formula>
      <formula>1</formula>
    </cfRule>
    <cfRule type="cellIs" dxfId="387" priority="417" operator="greaterThanOrEqual">
      <formula>1</formula>
    </cfRule>
  </conditionalFormatting>
  <conditionalFormatting sqref="Q41:Q42">
    <cfRule type="cellIs" dxfId="386" priority="412" operator="greaterThanOrEqual">
      <formula>1</formula>
    </cfRule>
  </conditionalFormatting>
  <conditionalFormatting sqref="Q41:Q42">
    <cfRule type="cellIs" dxfId="385" priority="411" operator="equal">
      <formula>0</formula>
    </cfRule>
  </conditionalFormatting>
  <conditionalFormatting sqref="Q41:Q42">
    <cfRule type="cellIs" dxfId="384" priority="407" operator="lessThan">
      <formula>-0.15</formula>
    </cfRule>
    <cfRule type="cellIs" dxfId="383" priority="408" operator="between">
      <formula>-0.15</formula>
      <formula>0</formula>
    </cfRule>
    <cfRule type="cellIs" dxfId="382" priority="409" operator="between">
      <formula>-0.15</formula>
      <formula>0</formula>
    </cfRule>
    <cfRule type="cellIs" dxfId="381" priority="410" operator="greaterThanOrEqual">
      <formula>0</formula>
    </cfRule>
  </conditionalFormatting>
  <conditionalFormatting sqref="Q41:Q42">
    <cfRule type="cellIs" dxfId="380" priority="406" operator="between">
      <formula>-0.15</formula>
      <formula>-0.001</formula>
    </cfRule>
  </conditionalFormatting>
  <conditionalFormatting sqref="Q41:Q42">
    <cfRule type="cellIs" dxfId="379" priority="405" operator="greaterThanOrEqual">
      <formula>0</formula>
    </cfRule>
  </conditionalFormatting>
  <conditionalFormatting sqref="Q41:Q42">
    <cfRule type="containsBlanks" dxfId="378" priority="402">
      <formula>LEN(TRIM(Q41))=0</formula>
    </cfRule>
  </conditionalFormatting>
  <conditionalFormatting sqref="Q41:Q42">
    <cfRule type="containsBlanks" dxfId="377" priority="401">
      <formula>LEN(TRIM(Q41))=0</formula>
    </cfRule>
  </conditionalFormatting>
  <conditionalFormatting sqref="Q39:Q42">
    <cfRule type="containsBlanks" dxfId="376" priority="400">
      <formula>LEN(TRIM(Q39))=0</formula>
    </cfRule>
  </conditionalFormatting>
  <conditionalFormatting sqref="T39:T40">
    <cfRule type="cellIs" dxfId="375" priority="385" operator="equal">
      <formula>""""""</formula>
    </cfRule>
    <cfRule type="cellIs" dxfId="374" priority="386" operator="equal">
      <formula>""""""</formula>
    </cfRule>
    <cfRule type="cellIs" dxfId="373" priority="395" operator="equal">
      <formula>0</formula>
    </cfRule>
    <cfRule type="cellIs" dxfId="372" priority="396" operator="equal">
      <formula>0</formula>
    </cfRule>
    <cfRule type="cellIs" dxfId="371" priority="397" operator="lessThan">
      <formula>0.8</formula>
    </cfRule>
    <cfRule type="cellIs" dxfId="370" priority="398" operator="between">
      <formula>0.8</formula>
      <formula>1</formula>
    </cfRule>
    <cfRule type="cellIs" dxfId="369" priority="399" operator="greaterThanOrEqual">
      <formula>1</formula>
    </cfRule>
  </conditionalFormatting>
  <conditionalFormatting sqref="T39:T40">
    <cfRule type="cellIs" dxfId="368" priority="394" operator="greaterThanOrEqual">
      <formula>1</formula>
    </cfRule>
  </conditionalFormatting>
  <conditionalFormatting sqref="T39:T40">
    <cfRule type="cellIs" dxfId="367" priority="393" operator="equal">
      <formula>0</formula>
    </cfRule>
  </conditionalFormatting>
  <conditionalFormatting sqref="T39:T40">
    <cfRule type="cellIs" dxfId="366" priority="389" operator="lessThan">
      <formula>-0.15</formula>
    </cfRule>
    <cfRule type="cellIs" dxfId="365" priority="390" operator="between">
      <formula>-0.15</formula>
      <formula>0</formula>
    </cfRule>
    <cfRule type="cellIs" dxfId="364" priority="391" operator="between">
      <formula>-0.15</formula>
      <formula>0</formula>
    </cfRule>
    <cfRule type="cellIs" dxfId="363" priority="392" operator="greaterThanOrEqual">
      <formula>0</formula>
    </cfRule>
  </conditionalFormatting>
  <conditionalFormatting sqref="T39:T40">
    <cfRule type="cellIs" dxfId="362" priority="388" operator="between">
      <formula>-0.15</formula>
      <formula>-0.001</formula>
    </cfRule>
  </conditionalFormatting>
  <conditionalFormatting sqref="T39:T40">
    <cfRule type="cellIs" dxfId="361" priority="387" operator="greaterThanOrEqual">
      <formula>0</formula>
    </cfRule>
  </conditionalFormatting>
  <conditionalFormatting sqref="T39:T40">
    <cfRule type="containsBlanks" dxfId="360" priority="384">
      <formula>LEN(TRIM(T39))=0</formula>
    </cfRule>
  </conditionalFormatting>
  <conditionalFormatting sqref="T39:T40">
    <cfRule type="containsBlanks" dxfId="359" priority="383">
      <formula>LEN(TRIM(T39))=0</formula>
    </cfRule>
  </conditionalFormatting>
  <conditionalFormatting sqref="T41:T42">
    <cfRule type="cellIs" dxfId="358" priority="368" operator="equal">
      <formula>""""""</formula>
    </cfRule>
    <cfRule type="cellIs" dxfId="357" priority="369" operator="equal">
      <formula>""""""</formula>
    </cfRule>
    <cfRule type="cellIs" dxfId="356" priority="378" operator="equal">
      <formula>0</formula>
    </cfRule>
    <cfRule type="cellIs" dxfId="355" priority="379" operator="equal">
      <formula>0</formula>
    </cfRule>
    <cfRule type="cellIs" dxfId="354" priority="380" operator="lessThan">
      <formula>0.8</formula>
    </cfRule>
    <cfRule type="cellIs" dxfId="353" priority="381" operator="between">
      <formula>0.8</formula>
      <formula>1</formula>
    </cfRule>
    <cfRule type="cellIs" dxfId="352" priority="382" operator="greaterThanOrEqual">
      <formula>1</formula>
    </cfRule>
  </conditionalFormatting>
  <conditionalFormatting sqref="T41:T42">
    <cfRule type="cellIs" dxfId="351" priority="377" operator="greaterThanOrEqual">
      <formula>1</formula>
    </cfRule>
  </conditionalFormatting>
  <conditionalFormatting sqref="T41:T42">
    <cfRule type="cellIs" dxfId="350" priority="376" operator="equal">
      <formula>0</formula>
    </cfRule>
  </conditionalFormatting>
  <conditionalFormatting sqref="T41:T42">
    <cfRule type="cellIs" dxfId="349" priority="372" operator="lessThan">
      <formula>-0.15</formula>
    </cfRule>
    <cfRule type="cellIs" dxfId="348" priority="373" operator="between">
      <formula>-0.15</formula>
      <formula>0</formula>
    </cfRule>
    <cfRule type="cellIs" dxfId="347" priority="374" operator="between">
      <formula>-0.15</formula>
      <formula>0</formula>
    </cfRule>
    <cfRule type="cellIs" dxfId="346" priority="375" operator="greaterThanOrEqual">
      <formula>0</formula>
    </cfRule>
  </conditionalFormatting>
  <conditionalFormatting sqref="T41:T42">
    <cfRule type="cellIs" dxfId="345" priority="371" operator="between">
      <formula>-0.15</formula>
      <formula>-0.001</formula>
    </cfRule>
  </conditionalFormatting>
  <conditionalFormatting sqref="T41:T42">
    <cfRule type="cellIs" dxfId="344" priority="370" operator="greaterThanOrEqual">
      <formula>0</formula>
    </cfRule>
  </conditionalFormatting>
  <conditionalFormatting sqref="T41:T42">
    <cfRule type="containsBlanks" dxfId="343" priority="367">
      <formula>LEN(TRIM(T41))=0</formula>
    </cfRule>
  </conditionalFormatting>
  <conditionalFormatting sqref="T41:T42">
    <cfRule type="containsBlanks" dxfId="342" priority="366">
      <formula>LEN(TRIM(T41))=0</formula>
    </cfRule>
  </conditionalFormatting>
  <conditionalFormatting sqref="T39:T42">
    <cfRule type="containsBlanks" dxfId="341" priority="365">
      <formula>LEN(TRIM(T39))=0</formula>
    </cfRule>
  </conditionalFormatting>
  <conditionalFormatting sqref="W39:W40">
    <cfRule type="cellIs" dxfId="340" priority="350" operator="equal">
      <formula>""""""</formula>
    </cfRule>
    <cfRule type="cellIs" dxfId="339" priority="351" operator="equal">
      <formula>""""""</formula>
    </cfRule>
    <cfRule type="cellIs" dxfId="338" priority="360" operator="equal">
      <formula>0</formula>
    </cfRule>
    <cfRule type="cellIs" dxfId="337" priority="361" operator="equal">
      <formula>0</formula>
    </cfRule>
    <cfRule type="cellIs" dxfId="336" priority="362" operator="lessThan">
      <formula>0.8</formula>
    </cfRule>
    <cfRule type="cellIs" dxfId="335" priority="363" operator="between">
      <formula>0.8</formula>
      <formula>1</formula>
    </cfRule>
    <cfRule type="cellIs" dxfId="334" priority="364" operator="greaterThanOrEqual">
      <formula>1</formula>
    </cfRule>
  </conditionalFormatting>
  <conditionalFormatting sqref="W39:W40">
    <cfRule type="cellIs" dxfId="333" priority="359" operator="greaterThanOrEqual">
      <formula>1</formula>
    </cfRule>
  </conditionalFormatting>
  <conditionalFormatting sqref="W39:W40">
    <cfRule type="cellIs" dxfId="332" priority="358" operator="equal">
      <formula>0</formula>
    </cfRule>
  </conditionalFormatting>
  <conditionalFormatting sqref="W39:W40">
    <cfRule type="cellIs" dxfId="331" priority="354" operator="lessThan">
      <formula>-0.15</formula>
    </cfRule>
    <cfRule type="cellIs" dxfId="330" priority="355" operator="between">
      <formula>-0.15</formula>
      <formula>0</formula>
    </cfRule>
    <cfRule type="cellIs" dxfId="329" priority="356" operator="between">
      <formula>-0.15</formula>
      <formula>0</formula>
    </cfRule>
    <cfRule type="cellIs" dxfId="328" priority="357" operator="greaterThanOrEqual">
      <formula>0</formula>
    </cfRule>
  </conditionalFormatting>
  <conditionalFormatting sqref="W39:W40">
    <cfRule type="cellIs" dxfId="327" priority="353" operator="between">
      <formula>-0.15</formula>
      <formula>-0.001</formula>
    </cfRule>
  </conditionalFormatting>
  <conditionalFormatting sqref="W39:W40">
    <cfRule type="cellIs" dxfId="326" priority="352" operator="greaterThanOrEqual">
      <formula>0</formula>
    </cfRule>
  </conditionalFormatting>
  <conditionalFormatting sqref="W39:W40">
    <cfRule type="containsBlanks" dxfId="325" priority="349">
      <formula>LEN(TRIM(W39))=0</formula>
    </cfRule>
  </conditionalFormatting>
  <conditionalFormatting sqref="W39:W40">
    <cfRule type="containsBlanks" dxfId="324" priority="348">
      <formula>LEN(TRIM(W39))=0</formula>
    </cfRule>
  </conditionalFormatting>
  <conditionalFormatting sqref="W41:W42">
    <cfRule type="cellIs" dxfId="323" priority="333" operator="equal">
      <formula>""""""</formula>
    </cfRule>
    <cfRule type="cellIs" dxfId="322" priority="334" operator="equal">
      <formula>""""""</formula>
    </cfRule>
    <cfRule type="cellIs" dxfId="321" priority="343" operator="equal">
      <formula>0</formula>
    </cfRule>
    <cfRule type="cellIs" dxfId="320" priority="344" operator="equal">
      <formula>0</formula>
    </cfRule>
    <cfRule type="cellIs" dxfId="319" priority="345" operator="lessThan">
      <formula>0.8</formula>
    </cfRule>
    <cfRule type="cellIs" dxfId="318" priority="346" operator="between">
      <formula>0.8</formula>
      <formula>1</formula>
    </cfRule>
    <cfRule type="cellIs" dxfId="317" priority="347" operator="greaterThanOrEqual">
      <formula>1</formula>
    </cfRule>
  </conditionalFormatting>
  <conditionalFormatting sqref="W41:W42">
    <cfRule type="cellIs" dxfId="316" priority="342" operator="greaterThanOrEqual">
      <formula>1</formula>
    </cfRule>
  </conditionalFormatting>
  <conditionalFormatting sqref="W41:W42">
    <cfRule type="cellIs" dxfId="315" priority="341" operator="equal">
      <formula>0</formula>
    </cfRule>
  </conditionalFormatting>
  <conditionalFormatting sqref="W41:W42">
    <cfRule type="cellIs" dxfId="314" priority="337" operator="lessThan">
      <formula>-0.15</formula>
    </cfRule>
    <cfRule type="cellIs" dxfId="313" priority="338" operator="between">
      <formula>-0.15</formula>
      <formula>0</formula>
    </cfRule>
    <cfRule type="cellIs" dxfId="312" priority="339" operator="between">
      <formula>-0.15</formula>
      <formula>0</formula>
    </cfRule>
    <cfRule type="cellIs" dxfId="311" priority="340" operator="greaterThanOrEqual">
      <formula>0</formula>
    </cfRule>
  </conditionalFormatting>
  <conditionalFormatting sqref="W41:W42">
    <cfRule type="cellIs" dxfId="310" priority="336" operator="between">
      <formula>-0.15</formula>
      <formula>-0.001</formula>
    </cfRule>
  </conditionalFormatting>
  <conditionalFormatting sqref="W41:W42">
    <cfRule type="cellIs" dxfId="309" priority="335" operator="greaterThanOrEqual">
      <formula>0</formula>
    </cfRule>
  </conditionalFormatting>
  <conditionalFormatting sqref="W41:W42">
    <cfRule type="containsBlanks" dxfId="308" priority="332">
      <formula>LEN(TRIM(W41))=0</formula>
    </cfRule>
  </conditionalFormatting>
  <conditionalFormatting sqref="W41:W42">
    <cfRule type="containsBlanks" dxfId="307" priority="331">
      <formula>LEN(TRIM(W41))=0</formula>
    </cfRule>
  </conditionalFormatting>
  <conditionalFormatting sqref="W39:W42">
    <cfRule type="containsBlanks" dxfId="306" priority="330">
      <formula>LEN(TRIM(W39))=0</formula>
    </cfRule>
  </conditionalFormatting>
  <conditionalFormatting sqref="H44">
    <cfRule type="cellIs" dxfId="305" priority="315" operator="equal">
      <formula>""""""</formula>
    </cfRule>
    <cfRule type="cellIs" dxfId="304" priority="316" operator="equal">
      <formula>""""""</formula>
    </cfRule>
    <cfRule type="cellIs" dxfId="303" priority="325" operator="equal">
      <formula>0</formula>
    </cfRule>
    <cfRule type="cellIs" dxfId="302" priority="326" operator="equal">
      <formula>0</formula>
    </cfRule>
    <cfRule type="cellIs" dxfId="301" priority="327" operator="lessThan">
      <formula>0.8</formula>
    </cfRule>
    <cfRule type="cellIs" dxfId="300" priority="328" operator="between">
      <formula>0.8</formula>
      <formula>1</formula>
    </cfRule>
    <cfRule type="cellIs" dxfId="299" priority="329" operator="greaterThanOrEqual">
      <formula>1</formula>
    </cfRule>
  </conditionalFormatting>
  <conditionalFormatting sqref="H44">
    <cfRule type="cellIs" dxfId="298" priority="324" operator="greaterThanOrEqual">
      <formula>1</formula>
    </cfRule>
  </conditionalFormatting>
  <conditionalFormatting sqref="H44">
    <cfRule type="cellIs" dxfId="297" priority="323" operator="equal">
      <formula>0</formula>
    </cfRule>
  </conditionalFormatting>
  <conditionalFormatting sqref="H44">
    <cfRule type="cellIs" dxfId="296" priority="319" operator="lessThan">
      <formula>-0.15</formula>
    </cfRule>
    <cfRule type="cellIs" dxfId="295" priority="320" operator="between">
      <formula>-0.15</formula>
      <formula>0</formula>
    </cfRule>
    <cfRule type="cellIs" dxfId="294" priority="321" operator="between">
      <formula>-0.15</formula>
      <formula>0</formula>
    </cfRule>
    <cfRule type="cellIs" dxfId="293" priority="322" operator="greaterThanOrEqual">
      <formula>0</formula>
    </cfRule>
  </conditionalFormatting>
  <conditionalFormatting sqref="H44">
    <cfRule type="cellIs" dxfId="292" priority="318" operator="between">
      <formula>-0.15</formula>
      <formula>-0.001</formula>
    </cfRule>
  </conditionalFormatting>
  <conditionalFormatting sqref="H44">
    <cfRule type="cellIs" dxfId="291" priority="317" operator="greaterThanOrEqual">
      <formula>0</formula>
    </cfRule>
  </conditionalFormatting>
  <conditionalFormatting sqref="H44">
    <cfRule type="containsBlanks" dxfId="290" priority="314">
      <formula>LEN(TRIM(H44))=0</formula>
    </cfRule>
  </conditionalFormatting>
  <conditionalFormatting sqref="H44">
    <cfRule type="containsBlanks" dxfId="289" priority="313">
      <formula>LEN(TRIM(H44))=0</formula>
    </cfRule>
  </conditionalFormatting>
  <conditionalFormatting sqref="H45">
    <cfRule type="cellIs" dxfId="288" priority="298" operator="equal">
      <formula>""""""</formula>
    </cfRule>
    <cfRule type="cellIs" dxfId="287" priority="299" operator="equal">
      <formula>""""""</formula>
    </cfRule>
    <cfRule type="cellIs" dxfId="286" priority="308" operator="equal">
      <formula>0</formula>
    </cfRule>
    <cfRule type="cellIs" dxfId="285" priority="309" operator="equal">
      <formula>0</formula>
    </cfRule>
    <cfRule type="cellIs" dxfId="284" priority="310" operator="lessThan">
      <formula>0.8</formula>
    </cfRule>
    <cfRule type="cellIs" dxfId="283" priority="311" operator="between">
      <formula>0.8</formula>
      <formula>1</formula>
    </cfRule>
    <cfRule type="cellIs" dxfId="282" priority="312" operator="greaterThanOrEqual">
      <formula>1</formula>
    </cfRule>
  </conditionalFormatting>
  <conditionalFormatting sqref="H45">
    <cfRule type="cellIs" dxfId="281" priority="307" operator="greaterThanOrEqual">
      <formula>1</formula>
    </cfRule>
  </conditionalFormatting>
  <conditionalFormatting sqref="H45">
    <cfRule type="cellIs" dxfId="280" priority="306" operator="equal">
      <formula>0</formula>
    </cfRule>
  </conditionalFormatting>
  <conditionalFormatting sqref="H45">
    <cfRule type="cellIs" dxfId="279" priority="302" operator="lessThan">
      <formula>-0.15</formula>
    </cfRule>
    <cfRule type="cellIs" dxfId="278" priority="303" operator="between">
      <formula>-0.15</formula>
      <formula>0</formula>
    </cfRule>
    <cfRule type="cellIs" dxfId="277" priority="304" operator="between">
      <formula>-0.15</formula>
      <formula>0</formula>
    </cfRule>
    <cfRule type="cellIs" dxfId="276" priority="305" operator="greaterThanOrEqual">
      <formula>0</formula>
    </cfRule>
  </conditionalFormatting>
  <conditionalFormatting sqref="H45">
    <cfRule type="cellIs" dxfId="275" priority="301" operator="between">
      <formula>-0.15</formula>
      <formula>-0.001</formula>
    </cfRule>
  </conditionalFormatting>
  <conditionalFormatting sqref="H45">
    <cfRule type="cellIs" dxfId="274" priority="300" operator="greaterThanOrEqual">
      <formula>0</formula>
    </cfRule>
  </conditionalFormatting>
  <conditionalFormatting sqref="H45">
    <cfRule type="containsBlanks" dxfId="273" priority="297">
      <formula>LEN(TRIM(H45))=0</formula>
    </cfRule>
  </conditionalFormatting>
  <conditionalFormatting sqref="H45">
    <cfRule type="containsBlanks" dxfId="272" priority="296">
      <formula>LEN(TRIM(H45))=0</formula>
    </cfRule>
  </conditionalFormatting>
  <conditionalFormatting sqref="H46">
    <cfRule type="cellIs" dxfId="271" priority="281" operator="equal">
      <formula>""""""</formula>
    </cfRule>
    <cfRule type="cellIs" dxfId="270" priority="282" operator="equal">
      <formula>""""""</formula>
    </cfRule>
    <cfRule type="cellIs" dxfId="269" priority="291" operator="equal">
      <formula>0</formula>
    </cfRule>
    <cfRule type="cellIs" dxfId="268" priority="292" operator="equal">
      <formula>0</formula>
    </cfRule>
    <cfRule type="cellIs" dxfId="267" priority="293" operator="lessThan">
      <formula>0.8</formula>
    </cfRule>
    <cfRule type="cellIs" dxfId="266" priority="294" operator="between">
      <formula>0.8</formula>
      <formula>1</formula>
    </cfRule>
    <cfRule type="cellIs" dxfId="265" priority="295" operator="greaterThanOrEqual">
      <formula>1</formula>
    </cfRule>
  </conditionalFormatting>
  <conditionalFormatting sqref="H46">
    <cfRule type="cellIs" dxfId="264" priority="290" operator="greaterThanOrEqual">
      <formula>1</formula>
    </cfRule>
  </conditionalFormatting>
  <conditionalFormatting sqref="H46">
    <cfRule type="cellIs" dxfId="263" priority="289" operator="equal">
      <formula>0</formula>
    </cfRule>
  </conditionalFormatting>
  <conditionalFormatting sqref="H46">
    <cfRule type="cellIs" dxfId="262" priority="285" operator="lessThan">
      <formula>-0.15</formula>
    </cfRule>
    <cfRule type="cellIs" dxfId="261" priority="286" operator="between">
      <formula>-0.15</formula>
      <formula>0</formula>
    </cfRule>
    <cfRule type="cellIs" dxfId="260" priority="287" operator="between">
      <formula>-0.15</formula>
      <formula>0</formula>
    </cfRule>
    <cfRule type="cellIs" dxfId="259" priority="288" operator="greaterThanOrEqual">
      <formula>0</formula>
    </cfRule>
  </conditionalFormatting>
  <conditionalFormatting sqref="H46">
    <cfRule type="cellIs" dxfId="258" priority="284" operator="between">
      <formula>-0.15</formula>
      <formula>-0.001</formula>
    </cfRule>
  </conditionalFormatting>
  <conditionalFormatting sqref="H46">
    <cfRule type="cellIs" dxfId="257" priority="283" operator="greaterThanOrEqual">
      <formula>0</formula>
    </cfRule>
  </conditionalFormatting>
  <conditionalFormatting sqref="H46">
    <cfRule type="containsBlanks" dxfId="256" priority="280">
      <formula>LEN(TRIM(H46))=0</formula>
    </cfRule>
  </conditionalFormatting>
  <conditionalFormatting sqref="H46">
    <cfRule type="containsBlanks" dxfId="255" priority="279">
      <formula>LEN(TRIM(H46))=0</formula>
    </cfRule>
  </conditionalFormatting>
  <conditionalFormatting sqref="H44:H46">
    <cfRule type="containsBlanks" dxfId="254" priority="278">
      <formula>LEN(TRIM(H44))=0</formula>
    </cfRule>
  </conditionalFormatting>
  <conditionalFormatting sqref="K44">
    <cfRule type="containsBlanks" dxfId="253" priority="262">
      <formula>LEN(TRIM(K44))=0</formula>
    </cfRule>
  </conditionalFormatting>
  <conditionalFormatting sqref="K44">
    <cfRule type="containsBlanks" dxfId="252" priority="261">
      <formula>LEN(TRIM(K44))=0</formula>
    </cfRule>
  </conditionalFormatting>
  <conditionalFormatting sqref="K45">
    <cfRule type="cellIs" dxfId="251" priority="246" operator="equal">
      <formula>""""""</formula>
    </cfRule>
    <cfRule type="cellIs" dxfId="250" priority="247" operator="equal">
      <formula>""""""</formula>
    </cfRule>
    <cfRule type="cellIs" dxfId="249" priority="256" operator="equal">
      <formula>0</formula>
    </cfRule>
    <cfRule type="cellIs" dxfId="248" priority="257" operator="equal">
      <formula>0</formula>
    </cfRule>
    <cfRule type="cellIs" dxfId="247" priority="258" operator="lessThan">
      <formula>0.8</formula>
    </cfRule>
    <cfRule type="cellIs" dxfId="246" priority="259" operator="between">
      <formula>0.8</formula>
      <formula>1</formula>
    </cfRule>
    <cfRule type="cellIs" dxfId="245" priority="260" operator="greaterThanOrEqual">
      <formula>1</formula>
    </cfRule>
  </conditionalFormatting>
  <conditionalFormatting sqref="K45">
    <cfRule type="cellIs" dxfId="244" priority="255" operator="greaterThanOrEqual">
      <formula>1</formula>
    </cfRule>
  </conditionalFormatting>
  <conditionalFormatting sqref="K45">
    <cfRule type="cellIs" dxfId="243" priority="254" operator="equal">
      <formula>0</formula>
    </cfRule>
  </conditionalFormatting>
  <conditionalFormatting sqref="K45">
    <cfRule type="cellIs" dxfId="242" priority="250" operator="lessThan">
      <formula>-0.15</formula>
    </cfRule>
    <cfRule type="cellIs" dxfId="241" priority="251" operator="between">
      <formula>-0.15</formula>
      <formula>0</formula>
    </cfRule>
    <cfRule type="cellIs" dxfId="240" priority="252" operator="between">
      <formula>-0.15</formula>
      <formula>0</formula>
    </cfRule>
    <cfRule type="cellIs" dxfId="239" priority="253" operator="greaterThanOrEqual">
      <formula>0</formula>
    </cfRule>
  </conditionalFormatting>
  <conditionalFormatting sqref="K45">
    <cfRule type="cellIs" dxfId="238" priority="249" operator="between">
      <formula>-0.15</formula>
      <formula>-0.001</formula>
    </cfRule>
  </conditionalFormatting>
  <conditionalFormatting sqref="K45">
    <cfRule type="cellIs" dxfId="237" priority="248" operator="greaterThanOrEqual">
      <formula>0</formula>
    </cfRule>
  </conditionalFormatting>
  <conditionalFormatting sqref="K45">
    <cfRule type="containsBlanks" dxfId="236" priority="245">
      <formula>LEN(TRIM(K45))=0</formula>
    </cfRule>
  </conditionalFormatting>
  <conditionalFormatting sqref="K45">
    <cfRule type="containsBlanks" dxfId="235" priority="244">
      <formula>LEN(TRIM(K45))=0</formula>
    </cfRule>
  </conditionalFormatting>
  <conditionalFormatting sqref="K46">
    <cfRule type="cellIs" dxfId="234" priority="229" operator="equal">
      <formula>""""""</formula>
    </cfRule>
    <cfRule type="cellIs" dxfId="233" priority="230" operator="equal">
      <formula>""""""</formula>
    </cfRule>
    <cfRule type="cellIs" dxfId="232" priority="239" operator="equal">
      <formula>0</formula>
    </cfRule>
    <cfRule type="cellIs" dxfId="231" priority="240" operator="equal">
      <formula>0</formula>
    </cfRule>
    <cfRule type="cellIs" dxfId="230" priority="241" operator="lessThan">
      <formula>0.8</formula>
    </cfRule>
    <cfRule type="cellIs" dxfId="229" priority="242" operator="between">
      <formula>0.8</formula>
      <formula>1</formula>
    </cfRule>
    <cfRule type="cellIs" dxfId="228" priority="243" operator="greaterThanOrEqual">
      <formula>1</formula>
    </cfRule>
  </conditionalFormatting>
  <conditionalFormatting sqref="K46">
    <cfRule type="cellIs" dxfId="227" priority="238" operator="greaterThanOrEqual">
      <formula>1</formula>
    </cfRule>
  </conditionalFormatting>
  <conditionalFormatting sqref="K46">
    <cfRule type="cellIs" dxfId="226" priority="237" operator="equal">
      <formula>0</formula>
    </cfRule>
  </conditionalFormatting>
  <conditionalFormatting sqref="K46">
    <cfRule type="cellIs" dxfId="225" priority="233" operator="lessThan">
      <formula>-0.15</formula>
    </cfRule>
    <cfRule type="cellIs" dxfId="224" priority="234" operator="between">
      <formula>-0.15</formula>
      <formula>0</formula>
    </cfRule>
    <cfRule type="cellIs" dxfId="223" priority="235" operator="between">
      <formula>-0.15</formula>
      <formula>0</formula>
    </cfRule>
    <cfRule type="cellIs" dxfId="222" priority="236" operator="greaterThanOrEqual">
      <formula>0</formula>
    </cfRule>
  </conditionalFormatting>
  <conditionalFormatting sqref="K46">
    <cfRule type="cellIs" dxfId="221" priority="232" operator="between">
      <formula>-0.15</formula>
      <formula>-0.001</formula>
    </cfRule>
  </conditionalFormatting>
  <conditionalFormatting sqref="K46">
    <cfRule type="cellIs" dxfId="220" priority="231" operator="greaterThanOrEqual">
      <formula>0</formula>
    </cfRule>
  </conditionalFormatting>
  <conditionalFormatting sqref="K46">
    <cfRule type="containsBlanks" dxfId="219" priority="228">
      <formula>LEN(TRIM(K46))=0</formula>
    </cfRule>
  </conditionalFormatting>
  <conditionalFormatting sqref="K46">
    <cfRule type="containsBlanks" dxfId="218" priority="227">
      <formula>LEN(TRIM(K46))=0</formula>
    </cfRule>
  </conditionalFormatting>
  <conditionalFormatting sqref="K44:K46">
    <cfRule type="containsBlanks" dxfId="217" priority="226">
      <formula>LEN(TRIM(K44))=0</formula>
    </cfRule>
  </conditionalFormatting>
  <conditionalFormatting sqref="N44">
    <cfRule type="cellIs" dxfId="216" priority="211" operator="equal">
      <formula>""""""</formula>
    </cfRule>
    <cfRule type="cellIs" dxfId="215" priority="212" operator="equal">
      <formula>""""""</formula>
    </cfRule>
    <cfRule type="cellIs" dxfId="214" priority="221" operator="equal">
      <formula>0</formula>
    </cfRule>
    <cfRule type="cellIs" dxfId="213" priority="222" operator="equal">
      <formula>0</formula>
    </cfRule>
    <cfRule type="cellIs" dxfId="212" priority="223" operator="lessThan">
      <formula>0.8</formula>
    </cfRule>
    <cfRule type="cellIs" dxfId="211" priority="224" operator="between">
      <formula>0.8</formula>
      <formula>1</formula>
    </cfRule>
    <cfRule type="cellIs" dxfId="210" priority="225" operator="greaterThanOrEqual">
      <formula>1</formula>
    </cfRule>
  </conditionalFormatting>
  <conditionalFormatting sqref="N44">
    <cfRule type="cellIs" dxfId="209" priority="220" operator="greaterThanOrEqual">
      <formula>1</formula>
    </cfRule>
  </conditionalFormatting>
  <conditionalFormatting sqref="N44">
    <cfRule type="cellIs" dxfId="208" priority="219" operator="equal">
      <formula>0</formula>
    </cfRule>
  </conditionalFormatting>
  <conditionalFormatting sqref="N44">
    <cfRule type="cellIs" dxfId="207" priority="215" operator="lessThan">
      <formula>-0.15</formula>
    </cfRule>
    <cfRule type="cellIs" dxfId="206" priority="216" operator="between">
      <formula>-0.15</formula>
      <formula>0</formula>
    </cfRule>
    <cfRule type="cellIs" dxfId="205" priority="217" operator="between">
      <formula>-0.15</formula>
      <formula>0</formula>
    </cfRule>
    <cfRule type="cellIs" dxfId="204" priority="218" operator="greaterThanOrEqual">
      <formula>0</formula>
    </cfRule>
  </conditionalFormatting>
  <conditionalFormatting sqref="N44">
    <cfRule type="cellIs" dxfId="203" priority="214" operator="between">
      <formula>-0.15</formula>
      <formula>-0.001</formula>
    </cfRule>
  </conditionalFormatting>
  <conditionalFormatting sqref="N44">
    <cfRule type="cellIs" dxfId="202" priority="213" operator="greaterThanOrEqual">
      <formula>0</formula>
    </cfRule>
  </conditionalFormatting>
  <conditionalFormatting sqref="N44">
    <cfRule type="containsBlanks" dxfId="201" priority="210">
      <formula>LEN(TRIM(N44))=0</formula>
    </cfRule>
  </conditionalFormatting>
  <conditionalFormatting sqref="N44">
    <cfRule type="containsBlanks" dxfId="200" priority="209">
      <formula>LEN(TRIM(N44))=0</formula>
    </cfRule>
  </conditionalFormatting>
  <conditionalFormatting sqref="N45">
    <cfRule type="cellIs" dxfId="199" priority="194" operator="equal">
      <formula>""""""</formula>
    </cfRule>
    <cfRule type="cellIs" dxfId="198" priority="195" operator="equal">
      <formula>""""""</formula>
    </cfRule>
    <cfRule type="cellIs" dxfId="197" priority="204" operator="equal">
      <formula>0</formula>
    </cfRule>
    <cfRule type="cellIs" dxfId="196" priority="205" operator="equal">
      <formula>0</formula>
    </cfRule>
    <cfRule type="cellIs" dxfId="195" priority="206" operator="lessThan">
      <formula>0.8</formula>
    </cfRule>
    <cfRule type="cellIs" dxfId="194" priority="207" operator="between">
      <formula>0.8</formula>
      <formula>1</formula>
    </cfRule>
    <cfRule type="cellIs" dxfId="193" priority="208" operator="greaterThanOrEqual">
      <formula>1</formula>
    </cfRule>
  </conditionalFormatting>
  <conditionalFormatting sqref="N45">
    <cfRule type="cellIs" dxfId="192" priority="203" operator="greaterThanOrEqual">
      <formula>1</formula>
    </cfRule>
  </conditionalFormatting>
  <conditionalFormatting sqref="N45">
    <cfRule type="cellIs" dxfId="191" priority="202" operator="equal">
      <formula>0</formula>
    </cfRule>
  </conditionalFormatting>
  <conditionalFormatting sqref="N45">
    <cfRule type="cellIs" dxfId="190" priority="198" operator="lessThan">
      <formula>-0.15</formula>
    </cfRule>
    <cfRule type="cellIs" dxfId="189" priority="199" operator="between">
      <formula>-0.15</formula>
      <formula>0</formula>
    </cfRule>
    <cfRule type="cellIs" dxfId="188" priority="200" operator="between">
      <formula>-0.15</formula>
      <formula>0</formula>
    </cfRule>
    <cfRule type="cellIs" dxfId="187" priority="201" operator="greaterThanOrEqual">
      <formula>0</formula>
    </cfRule>
  </conditionalFormatting>
  <conditionalFormatting sqref="N45">
    <cfRule type="cellIs" dxfId="186" priority="197" operator="between">
      <formula>-0.15</formula>
      <formula>-0.001</formula>
    </cfRule>
  </conditionalFormatting>
  <conditionalFormatting sqref="N45">
    <cfRule type="cellIs" dxfId="185" priority="196" operator="greaterThanOrEqual">
      <formula>0</formula>
    </cfRule>
  </conditionalFormatting>
  <conditionalFormatting sqref="N45">
    <cfRule type="containsBlanks" dxfId="184" priority="193">
      <formula>LEN(TRIM(N45))=0</formula>
    </cfRule>
  </conditionalFormatting>
  <conditionalFormatting sqref="N45">
    <cfRule type="containsBlanks" dxfId="183" priority="192">
      <formula>LEN(TRIM(N45))=0</formula>
    </cfRule>
  </conditionalFormatting>
  <conditionalFormatting sqref="N46">
    <cfRule type="cellIs" dxfId="182" priority="177" operator="equal">
      <formula>""""""</formula>
    </cfRule>
    <cfRule type="cellIs" dxfId="181" priority="178" operator="equal">
      <formula>""""""</formula>
    </cfRule>
    <cfRule type="cellIs" dxfId="180" priority="187" operator="equal">
      <formula>0</formula>
    </cfRule>
    <cfRule type="cellIs" dxfId="179" priority="188" operator="equal">
      <formula>0</formula>
    </cfRule>
    <cfRule type="cellIs" dxfId="178" priority="189" operator="lessThan">
      <formula>0.8</formula>
    </cfRule>
    <cfRule type="cellIs" dxfId="177" priority="190" operator="between">
      <formula>0.8</formula>
      <formula>1</formula>
    </cfRule>
    <cfRule type="cellIs" dxfId="176" priority="191" operator="greaterThanOrEqual">
      <formula>1</formula>
    </cfRule>
  </conditionalFormatting>
  <conditionalFormatting sqref="N46">
    <cfRule type="cellIs" dxfId="175" priority="186" operator="greaterThanOrEqual">
      <formula>1</formula>
    </cfRule>
  </conditionalFormatting>
  <conditionalFormatting sqref="N46">
    <cfRule type="cellIs" dxfId="174" priority="185" operator="equal">
      <formula>0</formula>
    </cfRule>
  </conditionalFormatting>
  <conditionalFormatting sqref="N46">
    <cfRule type="cellIs" dxfId="173" priority="181" operator="lessThan">
      <formula>-0.15</formula>
    </cfRule>
    <cfRule type="cellIs" dxfId="172" priority="182" operator="between">
      <formula>-0.15</formula>
      <formula>0</formula>
    </cfRule>
    <cfRule type="cellIs" dxfId="171" priority="183" operator="between">
      <formula>-0.15</formula>
      <formula>0</formula>
    </cfRule>
    <cfRule type="cellIs" dxfId="170" priority="184" operator="greaterThanOrEqual">
      <formula>0</formula>
    </cfRule>
  </conditionalFormatting>
  <conditionalFormatting sqref="N46">
    <cfRule type="cellIs" dxfId="169" priority="180" operator="between">
      <formula>-0.15</formula>
      <formula>-0.001</formula>
    </cfRule>
  </conditionalFormatting>
  <conditionalFormatting sqref="N46">
    <cfRule type="cellIs" dxfId="168" priority="179" operator="greaterThanOrEqual">
      <formula>0</formula>
    </cfRule>
  </conditionalFormatting>
  <conditionalFormatting sqref="N46">
    <cfRule type="containsBlanks" dxfId="167" priority="176">
      <formula>LEN(TRIM(N46))=0</formula>
    </cfRule>
  </conditionalFormatting>
  <conditionalFormatting sqref="N46">
    <cfRule type="containsBlanks" dxfId="166" priority="175">
      <formula>LEN(TRIM(N46))=0</formula>
    </cfRule>
  </conditionalFormatting>
  <conditionalFormatting sqref="N44:N46">
    <cfRule type="containsBlanks" dxfId="165" priority="174">
      <formula>LEN(TRIM(N44))=0</formula>
    </cfRule>
  </conditionalFormatting>
  <conditionalFormatting sqref="Q44">
    <cfRule type="cellIs" dxfId="164" priority="159" operator="equal">
      <formula>""""""</formula>
    </cfRule>
    <cfRule type="cellIs" dxfId="163" priority="160" operator="equal">
      <formula>""""""</formula>
    </cfRule>
    <cfRule type="cellIs" dxfId="162" priority="169" operator="equal">
      <formula>0</formula>
    </cfRule>
    <cfRule type="cellIs" dxfId="161" priority="170" operator="equal">
      <formula>0</formula>
    </cfRule>
    <cfRule type="cellIs" dxfId="160" priority="171" operator="lessThan">
      <formula>0.8</formula>
    </cfRule>
    <cfRule type="cellIs" dxfId="159" priority="172" operator="between">
      <formula>0.8</formula>
      <formula>1</formula>
    </cfRule>
    <cfRule type="cellIs" dxfId="158" priority="173" operator="greaterThanOrEqual">
      <formula>1</formula>
    </cfRule>
  </conditionalFormatting>
  <conditionalFormatting sqref="Q44">
    <cfRule type="cellIs" dxfId="157" priority="168" operator="greaterThanOrEqual">
      <formula>1</formula>
    </cfRule>
  </conditionalFormatting>
  <conditionalFormatting sqref="Q44">
    <cfRule type="cellIs" dxfId="156" priority="167" operator="equal">
      <formula>0</formula>
    </cfRule>
  </conditionalFormatting>
  <conditionalFormatting sqref="Q44">
    <cfRule type="cellIs" dxfId="155" priority="163" operator="lessThan">
      <formula>-0.15</formula>
    </cfRule>
    <cfRule type="cellIs" dxfId="154" priority="164" operator="between">
      <formula>-0.15</formula>
      <formula>0</formula>
    </cfRule>
    <cfRule type="cellIs" dxfId="153" priority="165" operator="between">
      <formula>-0.15</formula>
      <formula>0</formula>
    </cfRule>
    <cfRule type="cellIs" dxfId="152" priority="166" operator="greaterThanOrEqual">
      <formula>0</formula>
    </cfRule>
  </conditionalFormatting>
  <conditionalFormatting sqref="Q44">
    <cfRule type="cellIs" dxfId="151" priority="162" operator="between">
      <formula>-0.15</formula>
      <formula>-0.001</formula>
    </cfRule>
  </conditionalFormatting>
  <conditionalFormatting sqref="Q44">
    <cfRule type="cellIs" dxfId="150" priority="161" operator="greaterThanOrEqual">
      <formula>0</formula>
    </cfRule>
  </conditionalFormatting>
  <conditionalFormatting sqref="Q44">
    <cfRule type="containsBlanks" dxfId="149" priority="158">
      <formula>LEN(TRIM(Q44))=0</formula>
    </cfRule>
  </conditionalFormatting>
  <conditionalFormatting sqref="Q44">
    <cfRule type="containsBlanks" dxfId="148" priority="157">
      <formula>LEN(TRIM(Q44))=0</formula>
    </cfRule>
  </conditionalFormatting>
  <conditionalFormatting sqref="Q45">
    <cfRule type="cellIs" dxfId="147" priority="142" operator="equal">
      <formula>""""""</formula>
    </cfRule>
    <cfRule type="cellIs" dxfId="146" priority="143" operator="equal">
      <formula>""""""</formula>
    </cfRule>
    <cfRule type="cellIs" dxfId="145" priority="152" operator="equal">
      <formula>0</formula>
    </cfRule>
    <cfRule type="cellIs" dxfId="144" priority="153" operator="equal">
      <formula>0</formula>
    </cfRule>
    <cfRule type="cellIs" dxfId="143" priority="154" operator="lessThan">
      <formula>0.8</formula>
    </cfRule>
    <cfRule type="cellIs" dxfId="142" priority="155" operator="between">
      <formula>0.8</formula>
      <formula>1</formula>
    </cfRule>
    <cfRule type="cellIs" dxfId="141" priority="156" operator="greaterThanOrEqual">
      <formula>1</formula>
    </cfRule>
  </conditionalFormatting>
  <conditionalFormatting sqref="Q45">
    <cfRule type="containsBlanks" dxfId="140" priority="141">
      <formula>LEN(TRIM(Q45))=0</formula>
    </cfRule>
  </conditionalFormatting>
  <conditionalFormatting sqref="Q45">
    <cfRule type="containsBlanks" dxfId="139" priority="140">
      <formula>LEN(TRIM(Q45))=0</formula>
    </cfRule>
  </conditionalFormatting>
  <conditionalFormatting sqref="Q46">
    <cfRule type="cellIs" dxfId="138" priority="125" operator="equal">
      <formula>""""""</formula>
    </cfRule>
    <cfRule type="cellIs" dxfId="137" priority="126" operator="equal">
      <formula>""""""</formula>
    </cfRule>
    <cfRule type="cellIs" dxfId="136" priority="135" operator="equal">
      <formula>0</formula>
    </cfRule>
    <cfRule type="cellIs" dxfId="135" priority="136" operator="equal">
      <formula>0</formula>
    </cfRule>
    <cfRule type="cellIs" dxfId="134" priority="137" operator="lessThan">
      <formula>0.8</formula>
    </cfRule>
    <cfRule type="cellIs" dxfId="133" priority="138" operator="between">
      <formula>0.8</formula>
      <formula>1</formula>
    </cfRule>
    <cfRule type="cellIs" dxfId="132" priority="139" operator="greaterThanOrEqual">
      <formula>1</formula>
    </cfRule>
  </conditionalFormatting>
  <conditionalFormatting sqref="Q46">
    <cfRule type="cellIs" dxfId="131" priority="134" operator="greaterThanOrEqual">
      <formula>1</formula>
    </cfRule>
  </conditionalFormatting>
  <conditionalFormatting sqref="Q46">
    <cfRule type="cellIs" dxfId="130" priority="133" operator="equal">
      <formula>0</formula>
    </cfRule>
  </conditionalFormatting>
  <conditionalFormatting sqref="Q46">
    <cfRule type="cellIs" dxfId="129" priority="129" operator="lessThan">
      <formula>-0.15</formula>
    </cfRule>
    <cfRule type="cellIs" dxfId="128" priority="130" operator="between">
      <formula>-0.15</formula>
      <formula>0</formula>
    </cfRule>
    <cfRule type="cellIs" dxfId="127" priority="131" operator="between">
      <formula>-0.15</formula>
      <formula>0</formula>
    </cfRule>
    <cfRule type="cellIs" dxfId="126" priority="132" operator="greaterThanOrEqual">
      <formula>0</formula>
    </cfRule>
  </conditionalFormatting>
  <conditionalFormatting sqref="Q46">
    <cfRule type="cellIs" dxfId="125" priority="128" operator="between">
      <formula>-0.15</formula>
      <formula>-0.001</formula>
    </cfRule>
  </conditionalFormatting>
  <conditionalFormatting sqref="Q46">
    <cfRule type="cellIs" dxfId="124" priority="127" operator="greaterThanOrEqual">
      <formula>0</formula>
    </cfRule>
  </conditionalFormatting>
  <conditionalFormatting sqref="Q46">
    <cfRule type="containsBlanks" dxfId="123" priority="124">
      <formula>LEN(TRIM(Q46))=0</formula>
    </cfRule>
  </conditionalFormatting>
  <conditionalFormatting sqref="Q46">
    <cfRule type="containsBlanks" dxfId="122" priority="123">
      <formula>LEN(TRIM(Q46))=0</formula>
    </cfRule>
  </conditionalFormatting>
  <conditionalFormatting sqref="Q44:Q46">
    <cfRule type="containsBlanks" dxfId="121" priority="122">
      <formula>LEN(TRIM(Q44))=0</formula>
    </cfRule>
  </conditionalFormatting>
  <conditionalFormatting sqref="T44">
    <cfRule type="cellIs" dxfId="120" priority="107" operator="equal">
      <formula>""""""</formula>
    </cfRule>
    <cfRule type="cellIs" dxfId="119" priority="108" operator="equal">
      <formula>""""""</formula>
    </cfRule>
    <cfRule type="cellIs" dxfId="118" priority="117" operator="equal">
      <formula>0</formula>
    </cfRule>
    <cfRule type="cellIs" dxfId="117" priority="118" operator="equal">
      <formula>0</formula>
    </cfRule>
    <cfRule type="cellIs" dxfId="116" priority="119" operator="lessThan">
      <formula>0.8</formula>
    </cfRule>
    <cfRule type="cellIs" dxfId="115" priority="120" operator="between">
      <formula>0.8</formula>
      <formula>1</formula>
    </cfRule>
    <cfRule type="cellIs" dxfId="114" priority="121" operator="greaterThanOrEqual">
      <formula>1</formula>
    </cfRule>
  </conditionalFormatting>
  <conditionalFormatting sqref="T44">
    <cfRule type="cellIs" dxfId="113" priority="116" operator="greaterThanOrEqual">
      <formula>1</formula>
    </cfRule>
  </conditionalFormatting>
  <conditionalFormatting sqref="T44">
    <cfRule type="cellIs" dxfId="112" priority="115" operator="equal">
      <formula>0</formula>
    </cfRule>
  </conditionalFormatting>
  <conditionalFormatting sqref="T44">
    <cfRule type="cellIs" dxfId="111" priority="111" operator="lessThan">
      <formula>-0.15</formula>
    </cfRule>
    <cfRule type="cellIs" dxfId="110" priority="112" operator="between">
      <formula>-0.15</formula>
      <formula>0</formula>
    </cfRule>
    <cfRule type="cellIs" dxfId="109" priority="113" operator="between">
      <formula>-0.15</formula>
      <formula>0</formula>
    </cfRule>
    <cfRule type="cellIs" dxfId="108" priority="114" operator="greaterThanOrEqual">
      <formula>0</formula>
    </cfRule>
  </conditionalFormatting>
  <conditionalFormatting sqref="T44">
    <cfRule type="cellIs" dxfId="107" priority="110" operator="between">
      <formula>-0.15</formula>
      <formula>-0.001</formula>
    </cfRule>
  </conditionalFormatting>
  <conditionalFormatting sqref="T44">
    <cfRule type="cellIs" dxfId="106" priority="109" operator="greaterThanOrEqual">
      <formula>0</formula>
    </cfRule>
  </conditionalFormatting>
  <conditionalFormatting sqref="T44">
    <cfRule type="containsBlanks" dxfId="105" priority="106">
      <formula>LEN(TRIM(T44))=0</formula>
    </cfRule>
  </conditionalFormatting>
  <conditionalFormatting sqref="T44">
    <cfRule type="containsBlanks" dxfId="104" priority="105">
      <formula>LEN(TRIM(T44))=0</formula>
    </cfRule>
  </conditionalFormatting>
  <conditionalFormatting sqref="T45">
    <cfRule type="cellIs" dxfId="103" priority="90" operator="equal">
      <formula>""""""</formula>
    </cfRule>
    <cfRule type="cellIs" dxfId="102" priority="91" operator="equal">
      <formula>""""""</formula>
    </cfRule>
    <cfRule type="cellIs" dxfId="101" priority="100" operator="equal">
      <formula>0</formula>
    </cfRule>
    <cfRule type="cellIs" dxfId="100" priority="101" operator="equal">
      <formula>0</formula>
    </cfRule>
    <cfRule type="cellIs" dxfId="99" priority="102" operator="lessThan">
      <formula>0.8</formula>
    </cfRule>
    <cfRule type="cellIs" dxfId="98" priority="103" operator="between">
      <formula>0.8</formula>
      <formula>1</formula>
    </cfRule>
    <cfRule type="cellIs" dxfId="97" priority="104" operator="greaterThanOrEqual">
      <formula>1</formula>
    </cfRule>
  </conditionalFormatting>
  <conditionalFormatting sqref="T45">
    <cfRule type="cellIs" dxfId="96" priority="99" operator="greaterThanOrEqual">
      <formula>1</formula>
    </cfRule>
  </conditionalFormatting>
  <conditionalFormatting sqref="T45">
    <cfRule type="cellIs" dxfId="95" priority="98" operator="equal">
      <formula>0</formula>
    </cfRule>
  </conditionalFormatting>
  <conditionalFormatting sqref="T45">
    <cfRule type="cellIs" dxfId="94" priority="94" operator="lessThan">
      <formula>-0.15</formula>
    </cfRule>
    <cfRule type="cellIs" dxfId="93" priority="95" operator="between">
      <formula>-0.15</formula>
      <formula>0</formula>
    </cfRule>
    <cfRule type="cellIs" dxfId="92" priority="96" operator="between">
      <formula>-0.15</formula>
      <formula>0</formula>
    </cfRule>
    <cfRule type="cellIs" dxfId="91" priority="97" operator="greaterThanOrEqual">
      <formula>0</formula>
    </cfRule>
  </conditionalFormatting>
  <conditionalFormatting sqref="T45">
    <cfRule type="cellIs" dxfId="90" priority="93" operator="between">
      <formula>-0.15</formula>
      <formula>-0.001</formula>
    </cfRule>
  </conditionalFormatting>
  <conditionalFormatting sqref="T45">
    <cfRule type="cellIs" dxfId="89" priority="92" operator="greaterThanOrEqual">
      <formula>0</formula>
    </cfRule>
  </conditionalFormatting>
  <conditionalFormatting sqref="T45">
    <cfRule type="containsBlanks" dxfId="88" priority="89">
      <formula>LEN(TRIM(T45))=0</formula>
    </cfRule>
  </conditionalFormatting>
  <conditionalFormatting sqref="T45">
    <cfRule type="containsBlanks" dxfId="87" priority="88">
      <formula>LEN(TRIM(T45))=0</formula>
    </cfRule>
  </conditionalFormatting>
  <conditionalFormatting sqref="T46">
    <cfRule type="cellIs" dxfId="86" priority="73" operator="equal">
      <formula>""""""</formula>
    </cfRule>
    <cfRule type="cellIs" dxfId="85" priority="74" operator="equal">
      <formula>""""""</formula>
    </cfRule>
    <cfRule type="cellIs" dxfId="84" priority="83" operator="equal">
      <formula>0</formula>
    </cfRule>
    <cfRule type="cellIs" dxfId="83" priority="84" operator="equal">
      <formula>0</formula>
    </cfRule>
    <cfRule type="cellIs" dxfId="82" priority="85" operator="lessThan">
      <formula>0.8</formula>
    </cfRule>
    <cfRule type="cellIs" dxfId="81" priority="86" operator="between">
      <formula>0.8</formula>
      <formula>1</formula>
    </cfRule>
    <cfRule type="cellIs" dxfId="80" priority="87" operator="greaterThanOrEqual">
      <formula>1</formula>
    </cfRule>
  </conditionalFormatting>
  <conditionalFormatting sqref="T46">
    <cfRule type="cellIs" dxfId="79" priority="82" operator="greaterThanOrEqual">
      <formula>1</formula>
    </cfRule>
  </conditionalFormatting>
  <conditionalFormatting sqref="T46">
    <cfRule type="cellIs" dxfId="78" priority="81" operator="equal">
      <formula>0</formula>
    </cfRule>
  </conditionalFormatting>
  <conditionalFormatting sqref="T46">
    <cfRule type="cellIs" dxfId="77" priority="77" operator="lessThan">
      <formula>-0.15</formula>
    </cfRule>
    <cfRule type="cellIs" dxfId="76" priority="78" operator="between">
      <formula>-0.15</formula>
      <formula>0</formula>
    </cfRule>
    <cfRule type="cellIs" dxfId="75" priority="79" operator="between">
      <formula>-0.15</formula>
      <formula>0</formula>
    </cfRule>
    <cfRule type="cellIs" dxfId="74" priority="80" operator="greaterThanOrEqual">
      <formula>0</formula>
    </cfRule>
  </conditionalFormatting>
  <conditionalFormatting sqref="T46">
    <cfRule type="cellIs" dxfId="73" priority="76" operator="between">
      <formula>-0.15</formula>
      <formula>-0.001</formula>
    </cfRule>
  </conditionalFormatting>
  <conditionalFormatting sqref="T46">
    <cfRule type="cellIs" dxfId="72" priority="75" operator="greaterThanOrEqual">
      <formula>0</formula>
    </cfRule>
  </conditionalFormatting>
  <conditionalFormatting sqref="T46">
    <cfRule type="containsBlanks" dxfId="71" priority="72">
      <formula>LEN(TRIM(T46))=0</formula>
    </cfRule>
  </conditionalFormatting>
  <conditionalFormatting sqref="T46">
    <cfRule type="containsBlanks" dxfId="70" priority="71">
      <formula>LEN(TRIM(T46))=0</formula>
    </cfRule>
  </conditionalFormatting>
  <conditionalFormatting sqref="T44:T46">
    <cfRule type="containsBlanks" dxfId="69" priority="70">
      <formula>LEN(TRIM(T44))=0</formula>
    </cfRule>
  </conditionalFormatting>
  <conditionalFormatting sqref="W44">
    <cfRule type="cellIs" dxfId="68" priority="55" operator="equal">
      <formula>""""""</formula>
    </cfRule>
    <cfRule type="cellIs" dxfId="67" priority="56" operator="equal">
      <formula>""""""</formula>
    </cfRule>
    <cfRule type="cellIs" dxfId="66" priority="65" operator="equal">
      <formula>0</formula>
    </cfRule>
    <cfRule type="cellIs" dxfId="65" priority="66" operator="equal">
      <formula>0</formula>
    </cfRule>
    <cfRule type="cellIs" dxfId="64" priority="67" operator="lessThan">
      <formula>0.8</formula>
    </cfRule>
    <cfRule type="cellIs" dxfId="63" priority="68" operator="between">
      <formula>0.8</formula>
      <formula>1</formula>
    </cfRule>
    <cfRule type="cellIs" dxfId="62" priority="69" operator="greaterThanOrEqual">
      <formula>1</formula>
    </cfRule>
  </conditionalFormatting>
  <conditionalFormatting sqref="W44">
    <cfRule type="cellIs" dxfId="61" priority="64" operator="greaterThanOrEqual">
      <formula>1</formula>
    </cfRule>
  </conditionalFormatting>
  <conditionalFormatting sqref="W44">
    <cfRule type="cellIs" dxfId="60" priority="63" operator="equal">
      <formula>0</formula>
    </cfRule>
  </conditionalFormatting>
  <conditionalFormatting sqref="W44">
    <cfRule type="cellIs" dxfId="59" priority="59" operator="lessThan">
      <formula>-0.15</formula>
    </cfRule>
    <cfRule type="cellIs" dxfId="58" priority="60" operator="between">
      <formula>-0.15</formula>
      <formula>0</formula>
    </cfRule>
    <cfRule type="cellIs" dxfId="57" priority="61" operator="between">
      <formula>-0.15</formula>
      <formula>0</formula>
    </cfRule>
    <cfRule type="cellIs" dxfId="56" priority="62" operator="greaterThanOrEqual">
      <formula>0</formula>
    </cfRule>
  </conditionalFormatting>
  <conditionalFormatting sqref="W44">
    <cfRule type="cellIs" dxfId="55" priority="58" operator="between">
      <formula>-0.15</formula>
      <formula>-0.001</formula>
    </cfRule>
  </conditionalFormatting>
  <conditionalFormatting sqref="W44">
    <cfRule type="cellIs" dxfId="54" priority="57" operator="greaterThanOrEqual">
      <formula>0</formula>
    </cfRule>
  </conditionalFormatting>
  <conditionalFormatting sqref="W44">
    <cfRule type="containsBlanks" dxfId="53" priority="54">
      <formula>LEN(TRIM(W44))=0</formula>
    </cfRule>
  </conditionalFormatting>
  <conditionalFormatting sqref="W44">
    <cfRule type="containsBlanks" dxfId="52" priority="53">
      <formula>LEN(TRIM(W44))=0</formula>
    </cfRule>
  </conditionalFormatting>
  <conditionalFormatting sqref="W45">
    <cfRule type="cellIs" dxfId="51" priority="38" operator="equal">
      <formula>""""""</formula>
    </cfRule>
    <cfRule type="cellIs" dxfId="50" priority="39" operator="equal">
      <formula>""""""</formula>
    </cfRule>
    <cfRule type="cellIs" dxfId="49" priority="48" operator="equal">
      <formula>0</formula>
    </cfRule>
    <cfRule type="cellIs" dxfId="48" priority="49" operator="equal">
      <formula>0</formula>
    </cfRule>
    <cfRule type="cellIs" dxfId="47" priority="50" operator="lessThan">
      <formula>0.8</formula>
    </cfRule>
    <cfRule type="cellIs" dxfId="46" priority="51" operator="between">
      <formula>0.8</formula>
      <formula>1</formula>
    </cfRule>
    <cfRule type="cellIs" dxfId="45" priority="52" operator="greaterThanOrEqual">
      <formula>1</formula>
    </cfRule>
  </conditionalFormatting>
  <conditionalFormatting sqref="W45">
    <cfRule type="cellIs" dxfId="44" priority="47" operator="greaterThanOrEqual">
      <formula>1</formula>
    </cfRule>
  </conditionalFormatting>
  <conditionalFormatting sqref="W45">
    <cfRule type="cellIs" dxfId="43" priority="46" operator="equal">
      <formula>0</formula>
    </cfRule>
  </conditionalFormatting>
  <conditionalFormatting sqref="W45">
    <cfRule type="cellIs" dxfId="42" priority="42" operator="lessThan">
      <formula>-0.15</formula>
    </cfRule>
    <cfRule type="cellIs" dxfId="41" priority="43" operator="between">
      <formula>-0.15</formula>
      <formula>0</formula>
    </cfRule>
    <cfRule type="cellIs" dxfId="40" priority="44" operator="between">
      <formula>-0.15</formula>
      <formula>0</formula>
    </cfRule>
    <cfRule type="cellIs" dxfId="39" priority="45" operator="greaterThanOrEqual">
      <formula>0</formula>
    </cfRule>
  </conditionalFormatting>
  <conditionalFormatting sqref="W45">
    <cfRule type="cellIs" dxfId="38" priority="41" operator="between">
      <formula>-0.15</formula>
      <formula>-0.001</formula>
    </cfRule>
  </conditionalFormatting>
  <conditionalFormatting sqref="W45">
    <cfRule type="cellIs" dxfId="37" priority="40" operator="greaterThanOrEqual">
      <formula>0</formula>
    </cfRule>
  </conditionalFormatting>
  <conditionalFormatting sqref="W45">
    <cfRule type="containsBlanks" dxfId="36" priority="37">
      <formula>LEN(TRIM(W45))=0</formula>
    </cfRule>
  </conditionalFormatting>
  <conditionalFormatting sqref="W45">
    <cfRule type="containsBlanks" dxfId="35" priority="36">
      <formula>LEN(TRIM(W45))=0</formula>
    </cfRule>
  </conditionalFormatting>
  <conditionalFormatting sqref="W46">
    <cfRule type="cellIs" dxfId="34" priority="21" operator="equal">
      <formula>""""""</formula>
    </cfRule>
    <cfRule type="cellIs" dxfId="33" priority="22" operator="equal">
      <formula>""""""</formula>
    </cfRule>
    <cfRule type="cellIs" dxfId="32" priority="31" operator="equal">
      <formula>0</formula>
    </cfRule>
    <cfRule type="cellIs" dxfId="31" priority="32" operator="equal">
      <formula>0</formula>
    </cfRule>
    <cfRule type="cellIs" dxfId="30" priority="33" operator="lessThan">
      <formula>0.8</formula>
    </cfRule>
    <cfRule type="cellIs" dxfId="29" priority="34" operator="between">
      <formula>0.8</formula>
      <formula>1</formula>
    </cfRule>
    <cfRule type="cellIs" dxfId="28" priority="35" operator="greaterThanOrEqual">
      <formula>1</formula>
    </cfRule>
  </conditionalFormatting>
  <conditionalFormatting sqref="W46">
    <cfRule type="cellIs" dxfId="27" priority="30" operator="greaterThanOrEqual">
      <formula>1</formula>
    </cfRule>
  </conditionalFormatting>
  <conditionalFormatting sqref="W46">
    <cfRule type="cellIs" dxfId="26" priority="29" operator="equal">
      <formula>0</formula>
    </cfRule>
  </conditionalFormatting>
  <conditionalFormatting sqref="W46">
    <cfRule type="cellIs" dxfId="25" priority="25" operator="lessThan">
      <formula>-0.15</formula>
    </cfRule>
    <cfRule type="cellIs" dxfId="24" priority="26" operator="between">
      <formula>-0.15</formula>
      <formula>0</formula>
    </cfRule>
    <cfRule type="cellIs" dxfId="23" priority="27" operator="between">
      <formula>-0.15</formula>
      <formula>0</formula>
    </cfRule>
    <cfRule type="cellIs" dxfId="22" priority="28" operator="greaterThanOrEqual">
      <formula>0</formula>
    </cfRule>
  </conditionalFormatting>
  <conditionalFormatting sqref="W46">
    <cfRule type="cellIs" dxfId="21" priority="24" operator="between">
      <formula>-0.15</formula>
      <formula>-0.001</formula>
    </cfRule>
  </conditionalFormatting>
  <conditionalFormatting sqref="W46">
    <cfRule type="cellIs" dxfId="20" priority="23" operator="greaterThanOrEqual">
      <formula>0</formula>
    </cfRule>
  </conditionalFormatting>
  <conditionalFormatting sqref="W46">
    <cfRule type="containsBlanks" dxfId="19" priority="20">
      <formula>LEN(TRIM(W46))=0</formula>
    </cfRule>
  </conditionalFormatting>
  <conditionalFormatting sqref="W46">
    <cfRule type="containsBlanks" dxfId="18" priority="19">
      <formula>LEN(TRIM(W46))=0</formula>
    </cfRule>
  </conditionalFormatting>
  <conditionalFormatting sqref="W44:W46">
    <cfRule type="containsBlanks" dxfId="17" priority="18">
      <formula>LEN(TRIM(W44))=0</formula>
    </cfRule>
  </conditionalFormatting>
  <conditionalFormatting sqref="X8:X48">
    <cfRule type="containsBlanks" dxfId="16" priority="1">
      <formula>LEN(TRIM(X8))=0</formula>
    </cfRule>
    <cfRule type="cellIs" dxfId="15" priority="3" operator="equal">
      <formula>""""""</formula>
    </cfRule>
    <cfRule type="cellIs" dxfId="14" priority="4" operator="equal">
      <formula>""""""</formula>
    </cfRule>
    <cfRule type="cellIs" dxfId="13" priority="13" operator="equal">
      <formula>0</formula>
    </cfRule>
    <cfRule type="cellIs" dxfId="12" priority="14" operator="equal">
      <formula>0</formula>
    </cfRule>
    <cfRule type="cellIs" dxfId="11" priority="15" operator="lessThan">
      <formula>0.8</formula>
    </cfRule>
    <cfRule type="cellIs" dxfId="10" priority="16" operator="between">
      <formula>0.8</formula>
      <formula>1</formula>
    </cfRule>
    <cfRule type="cellIs" dxfId="9" priority="17" operator="greaterThanOrEqual">
      <formula>1</formula>
    </cfRule>
  </conditionalFormatting>
  <conditionalFormatting sqref="X8:X48">
    <cfRule type="cellIs" dxfId="8" priority="12" operator="greaterThanOrEqual">
      <formula>1</formula>
    </cfRule>
  </conditionalFormatting>
  <conditionalFormatting sqref="X8:X48">
    <cfRule type="cellIs" dxfId="7" priority="11" operator="equal">
      <formula>0</formula>
    </cfRule>
  </conditionalFormatting>
  <conditionalFormatting sqref="X8:X48">
    <cfRule type="cellIs" dxfId="6" priority="7" operator="lessThan">
      <formula>-0.15</formula>
    </cfRule>
    <cfRule type="cellIs" dxfId="5" priority="8" operator="between">
      <formula>-0.15</formula>
      <formula>0</formula>
    </cfRule>
    <cfRule type="cellIs" dxfId="4" priority="9" operator="between">
      <formula>-0.15</formula>
      <formula>0</formula>
    </cfRule>
    <cfRule type="cellIs" dxfId="3" priority="10" operator="greaterThanOrEqual">
      <formula>0</formula>
    </cfRule>
  </conditionalFormatting>
  <conditionalFormatting sqref="X8:X48">
    <cfRule type="cellIs" dxfId="2" priority="6" operator="between">
      <formula>-0.15</formula>
      <formula>-0.001</formula>
    </cfRule>
  </conditionalFormatting>
  <conditionalFormatting sqref="X8:X48">
    <cfRule type="cellIs" dxfId="1" priority="5" operator="greaterThanOrEqual">
      <formula>0</formula>
    </cfRule>
  </conditionalFormatting>
  <conditionalFormatting sqref="X8:X48">
    <cfRule type="containsBlanks" dxfId="0" priority="2">
      <formula>LEN(TRIM(X8))=0</formula>
    </cfRule>
  </conditionalFormatting>
  <pageMargins left="0.7" right="0.7" top="0.75" bottom="0.75" header="0.3" footer="0.3"/>
  <pageSetup paperSize="9" scale="50" orientation="landscape" r:id="rId1"/>
  <headerFooter>
    <oddHeader>&amp;R&amp;D</oddHeader>
    <oddFooter>&amp;L&amp;F / &amp;A&amp;RBls. &amp;P /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D75"/>
  <sheetViews>
    <sheetView zoomScale="80" zoomScaleNormal="80" workbookViewId="0">
      <selection activeCell="G3" sqref="G3"/>
    </sheetView>
  </sheetViews>
  <sheetFormatPr defaultRowHeight="14.25" x14ac:dyDescent="0.45"/>
  <cols>
    <col min="1" max="1" width="35.875" customWidth="1"/>
    <col min="2" max="2" width="21.1875" customWidth="1"/>
    <col min="3" max="3" width="13.375" customWidth="1"/>
    <col min="10" max="10" width="15.1875" customWidth="1"/>
    <col min="11" max="11" width="12.6875" customWidth="1"/>
  </cols>
  <sheetData>
    <row r="1" spans="1:316" x14ac:dyDescent="0.45">
      <c r="A1" s="238"/>
      <c r="B1" s="238"/>
      <c r="C1" s="238"/>
      <c r="D1" s="238"/>
      <c r="E1" s="238"/>
      <c r="F1" s="238"/>
      <c r="G1" s="238"/>
      <c r="H1" s="238"/>
      <c r="I1" s="238"/>
      <c r="J1" s="238"/>
      <c r="K1" s="238"/>
      <c r="L1" s="238"/>
      <c r="M1" s="238"/>
      <c r="N1" s="238"/>
      <c r="O1" s="238"/>
      <c r="P1" s="238"/>
      <c r="Q1" s="238"/>
      <c r="R1" s="238"/>
      <c r="S1" s="238"/>
      <c r="T1" s="238"/>
      <c r="U1" s="238"/>
      <c r="V1" s="238"/>
      <c r="W1" s="238"/>
    </row>
    <row r="2" spans="1:316" ht="23.25" customHeight="1" x14ac:dyDescent="0.5">
      <c r="B2" t="s">
        <v>63</v>
      </c>
      <c r="C2" s="125">
        <v>2015</v>
      </c>
      <c r="D2" s="125">
        <v>2016</v>
      </c>
      <c r="E2" s="125">
        <v>2017</v>
      </c>
      <c r="F2" s="125">
        <v>2018</v>
      </c>
      <c r="G2" s="125">
        <v>2019</v>
      </c>
      <c r="H2" s="125">
        <v>2020</v>
      </c>
      <c r="I2" s="125">
        <v>2021</v>
      </c>
      <c r="J2" s="125">
        <v>2022</v>
      </c>
      <c r="K2" s="125">
        <v>2030</v>
      </c>
      <c r="L2" s="238"/>
      <c r="M2" s="238"/>
      <c r="N2" s="238"/>
      <c r="O2" s="238"/>
      <c r="P2" s="238"/>
      <c r="Q2" s="238"/>
      <c r="R2" s="238"/>
      <c r="S2" s="238"/>
      <c r="T2" s="238"/>
      <c r="U2" s="238"/>
      <c r="V2" s="238"/>
      <c r="W2" s="238"/>
    </row>
    <row r="3" spans="1:316" s="30" customFormat="1" ht="42" customHeight="1" x14ac:dyDescent="0.35">
      <c r="A3" s="28"/>
      <c r="B3" s="136" t="s">
        <v>56</v>
      </c>
      <c r="C3" s="136"/>
      <c r="D3" s="136"/>
      <c r="E3" s="136"/>
      <c r="F3" s="136"/>
      <c r="G3" s="136"/>
      <c r="H3" s="136"/>
      <c r="I3" s="136"/>
      <c r="J3" s="136"/>
      <c r="K3" s="136"/>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c r="HA3" s="28"/>
      <c r="HB3" s="28"/>
      <c r="HC3" s="28"/>
      <c r="HD3" s="28"/>
      <c r="HE3" s="28"/>
      <c r="HF3" s="28"/>
      <c r="HG3" s="28"/>
      <c r="HH3" s="28"/>
      <c r="HI3" s="28"/>
      <c r="HJ3" s="28"/>
      <c r="HK3" s="28"/>
      <c r="HL3" s="28"/>
      <c r="HM3" s="28"/>
      <c r="HN3" s="28"/>
      <c r="HO3" s="28"/>
      <c r="HP3" s="28"/>
      <c r="HQ3" s="28"/>
      <c r="HR3" s="28"/>
      <c r="HS3" s="28"/>
      <c r="HT3" s="28"/>
      <c r="HU3" s="28"/>
      <c r="HV3" s="28"/>
      <c r="HW3" s="28"/>
      <c r="HX3" s="28"/>
      <c r="HY3" s="28"/>
      <c r="HZ3" s="28"/>
      <c r="IA3" s="28"/>
      <c r="IB3" s="28"/>
      <c r="IC3" s="28"/>
      <c r="ID3" s="28"/>
      <c r="IE3" s="28"/>
      <c r="IF3" s="28"/>
      <c r="IG3" s="28"/>
      <c r="IH3" s="28"/>
      <c r="II3" s="28"/>
      <c r="IJ3" s="28"/>
      <c r="IK3" s="28"/>
      <c r="IL3" s="28"/>
      <c r="IM3" s="28"/>
      <c r="IN3" s="28"/>
      <c r="IO3" s="28"/>
      <c r="IP3" s="28"/>
      <c r="IQ3" s="28"/>
      <c r="IR3" s="28"/>
      <c r="IS3" s="28"/>
      <c r="IT3" s="28"/>
      <c r="IU3" s="28"/>
      <c r="IV3" s="28"/>
      <c r="IW3" s="28"/>
      <c r="IX3" s="28"/>
      <c r="IY3" s="28"/>
      <c r="IZ3" s="28"/>
      <c r="JA3" s="28"/>
      <c r="JB3" s="28"/>
      <c r="JC3" s="28"/>
      <c r="JD3" s="28"/>
      <c r="JE3" s="28"/>
      <c r="JF3" s="28"/>
      <c r="JG3" s="28"/>
      <c r="JH3" s="28"/>
      <c r="JI3" s="28"/>
      <c r="JJ3" s="28"/>
      <c r="JK3" s="28"/>
      <c r="JL3" s="28"/>
      <c r="JM3" s="28"/>
      <c r="JN3" s="28"/>
      <c r="JO3" s="28"/>
      <c r="JP3" s="28"/>
      <c r="JQ3" s="28"/>
      <c r="JR3" s="28"/>
      <c r="JS3" s="28"/>
      <c r="JT3" s="28"/>
      <c r="JU3" s="28"/>
      <c r="JV3" s="28"/>
      <c r="JW3" s="28"/>
      <c r="JX3" s="28"/>
      <c r="JY3" s="28"/>
      <c r="JZ3" s="28"/>
      <c r="KA3" s="28"/>
      <c r="KB3" s="28"/>
      <c r="KC3" s="28"/>
      <c r="KD3" s="28"/>
      <c r="KE3" s="28"/>
      <c r="KF3" s="28"/>
      <c r="KG3" s="28"/>
      <c r="KH3" s="28"/>
      <c r="KI3" s="28"/>
      <c r="KJ3" s="28"/>
      <c r="KK3" s="28"/>
      <c r="KL3" s="28"/>
      <c r="KM3" s="28"/>
      <c r="KN3" s="28"/>
      <c r="KO3" s="28"/>
      <c r="KP3" s="28"/>
      <c r="KQ3" s="28"/>
      <c r="KR3" s="28"/>
      <c r="KS3" s="28"/>
      <c r="KT3" s="28"/>
      <c r="KU3" s="28"/>
      <c r="KV3" s="28"/>
      <c r="KW3" s="28"/>
      <c r="KX3" s="28"/>
      <c r="KY3" s="28"/>
      <c r="KZ3" s="28"/>
      <c r="LA3" s="28"/>
      <c r="LB3" s="28"/>
      <c r="LC3" s="28"/>
      <c r="LD3" s="28"/>
    </row>
    <row r="4" spans="1:316" x14ac:dyDescent="0.45">
      <c r="A4" s="238"/>
      <c r="B4" s="238"/>
      <c r="C4" s="238"/>
      <c r="D4" s="238"/>
      <c r="E4" s="238"/>
      <c r="F4" s="238"/>
      <c r="G4" s="238"/>
      <c r="H4" s="238"/>
      <c r="I4" s="238"/>
      <c r="J4" s="238"/>
      <c r="K4" s="238"/>
      <c r="L4" s="238"/>
      <c r="M4" s="238"/>
      <c r="N4" s="238"/>
      <c r="O4" s="238"/>
      <c r="P4" s="238"/>
      <c r="Q4" s="238"/>
      <c r="R4" s="238"/>
      <c r="S4" s="238"/>
      <c r="T4" s="238"/>
      <c r="U4" s="238"/>
      <c r="V4" s="238"/>
      <c r="W4" s="238"/>
    </row>
    <row r="5" spans="1:316" x14ac:dyDescent="0.45">
      <c r="A5" s="238"/>
      <c r="B5" s="238"/>
      <c r="C5" s="238"/>
      <c r="D5" s="238"/>
      <c r="E5" s="238"/>
      <c r="F5" s="238"/>
      <c r="G5" s="238"/>
      <c r="H5" s="238"/>
      <c r="I5" s="238"/>
      <c r="J5" s="238"/>
      <c r="K5" s="238"/>
      <c r="L5" s="238"/>
      <c r="M5" s="238"/>
      <c r="N5" s="238"/>
      <c r="O5" s="238"/>
      <c r="P5" s="238"/>
      <c r="Q5" s="238"/>
      <c r="R5" s="238"/>
      <c r="S5" s="238"/>
      <c r="T5" s="238"/>
      <c r="U5" s="238"/>
      <c r="V5" s="238"/>
      <c r="W5" s="238"/>
    </row>
    <row r="6" spans="1:316" x14ac:dyDescent="0.45">
      <c r="A6" s="238"/>
      <c r="B6" s="238"/>
      <c r="C6" s="238"/>
      <c r="D6" s="238"/>
      <c r="E6" s="238"/>
      <c r="F6" s="238"/>
      <c r="G6" s="238"/>
      <c r="H6" s="238"/>
      <c r="I6" s="238"/>
      <c r="J6" s="238"/>
      <c r="K6" s="238"/>
      <c r="L6" s="238"/>
      <c r="M6" s="238"/>
      <c r="N6" s="238"/>
      <c r="O6" s="238"/>
      <c r="P6" s="238"/>
      <c r="Q6" s="238"/>
      <c r="R6" s="238"/>
      <c r="S6" s="238"/>
      <c r="T6" s="238"/>
      <c r="U6" s="238"/>
      <c r="V6" s="238"/>
      <c r="W6" s="238"/>
    </row>
    <row r="7" spans="1:316" x14ac:dyDescent="0.45">
      <c r="A7" s="29"/>
      <c r="B7" s="28"/>
      <c r="C7" s="28"/>
      <c r="D7" s="28"/>
      <c r="E7" s="28"/>
      <c r="F7" s="28"/>
      <c r="G7" s="28"/>
      <c r="H7" s="28"/>
      <c r="I7" s="28"/>
      <c r="J7" s="28"/>
      <c r="K7" s="28"/>
      <c r="L7" s="28"/>
      <c r="M7" s="28"/>
      <c r="N7" s="28"/>
      <c r="O7" s="28"/>
      <c r="P7" s="28"/>
      <c r="Q7" s="28"/>
      <c r="R7" s="28"/>
      <c r="S7" s="28"/>
      <c r="T7" s="28"/>
      <c r="U7" s="28"/>
      <c r="V7" s="28"/>
      <c r="W7" s="28"/>
    </row>
    <row r="8" spans="1:316" x14ac:dyDescent="0.45">
      <c r="A8" s="134"/>
      <c r="B8" s="28"/>
      <c r="C8" s="28"/>
      <c r="D8" s="28"/>
      <c r="E8" s="28"/>
      <c r="F8" s="28"/>
      <c r="G8" s="28"/>
      <c r="H8" s="28"/>
      <c r="I8" s="28"/>
      <c r="J8" s="28"/>
      <c r="K8" s="28"/>
      <c r="L8" s="28"/>
      <c r="M8" s="28"/>
      <c r="N8" s="28"/>
      <c r="O8" s="28"/>
      <c r="P8" s="28"/>
      <c r="Q8" s="28"/>
      <c r="R8" s="28"/>
      <c r="S8" s="28"/>
      <c r="T8" s="28"/>
      <c r="U8" s="28"/>
      <c r="V8" s="28"/>
      <c r="W8" s="28"/>
    </row>
    <row r="9" spans="1:316" x14ac:dyDescent="0.45">
      <c r="A9" s="134"/>
      <c r="B9" s="28"/>
      <c r="C9" s="28"/>
      <c r="D9" s="28"/>
      <c r="E9" s="28"/>
      <c r="F9" s="28"/>
      <c r="G9" s="28"/>
      <c r="H9" s="28"/>
      <c r="I9" s="28"/>
      <c r="J9" s="28"/>
      <c r="K9" s="28"/>
      <c r="L9" s="28"/>
      <c r="M9" s="28"/>
      <c r="N9" s="28"/>
      <c r="O9" s="28"/>
      <c r="P9" s="28"/>
      <c r="Q9" s="28"/>
      <c r="R9" s="28"/>
      <c r="S9" s="28"/>
      <c r="T9" s="28"/>
      <c r="U9" s="28"/>
      <c r="V9" s="28"/>
      <c r="W9" s="28"/>
    </row>
    <row r="10" spans="1:316" x14ac:dyDescent="0.45">
      <c r="A10" s="28"/>
      <c r="B10" s="28"/>
      <c r="C10" s="28"/>
      <c r="D10" s="28"/>
      <c r="E10" s="28"/>
      <c r="F10" s="28"/>
      <c r="G10" s="28"/>
      <c r="H10" s="28"/>
      <c r="I10" s="28"/>
      <c r="J10" s="28"/>
      <c r="K10" s="28"/>
      <c r="L10" s="28"/>
      <c r="M10" s="28"/>
      <c r="N10" s="28"/>
      <c r="O10" s="28"/>
      <c r="P10" s="28"/>
      <c r="Q10" s="28"/>
      <c r="R10" s="28"/>
      <c r="S10" s="28"/>
      <c r="T10" s="28"/>
      <c r="U10" s="28"/>
      <c r="V10" s="28"/>
      <c r="W10" s="28"/>
    </row>
    <row r="11" spans="1:316" x14ac:dyDescent="0.45">
      <c r="A11" s="28"/>
      <c r="B11" s="28"/>
      <c r="C11" s="28"/>
      <c r="D11" s="28"/>
      <c r="E11" s="28"/>
      <c r="F11" s="28"/>
      <c r="G11" s="28"/>
      <c r="H11" s="28"/>
      <c r="I11" s="28"/>
      <c r="J11" s="28"/>
      <c r="K11" s="28"/>
      <c r="L11" s="28"/>
      <c r="M11" s="28"/>
      <c r="N11" s="28"/>
      <c r="O11" s="28"/>
      <c r="P11" s="28"/>
      <c r="Q11" s="28"/>
      <c r="R11" s="28"/>
      <c r="S11" s="28"/>
      <c r="T11" s="28"/>
      <c r="U11" s="28"/>
      <c r="V11" s="28"/>
      <c r="W11" s="28"/>
    </row>
    <row r="12" spans="1:316" x14ac:dyDescent="0.45">
      <c r="A12" s="134"/>
      <c r="B12" s="28"/>
      <c r="C12" s="28"/>
      <c r="D12" s="28"/>
      <c r="E12" s="28"/>
      <c r="F12" s="28"/>
      <c r="G12" s="28"/>
      <c r="H12" s="28"/>
      <c r="I12" s="28"/>
      <c r="J12" s="28"/>
      <c r="K12" s="28"/>
      <c r="L12" s="28"/>
      <c r="M12" s="28"/>
      <c r="N12" s="28"/>
      <c r="O12" s="28"/>
      <c r="P12" s="28"/>
      <c r="Q12" s="28"/>
      <c r="R12" s="28"/>
      <c r="S12" s="28"/>
      <c r="T12" s="28"/>
      <c r="U12" s="28"/>
      <c r="V12" s="28"/>
      <c r="W12" s="28"/>
    </row>
    <row r="13" spans="1:316" x14ac:dyDescent="0.45">
      <c r="A13" s="28"/>
      <c r="B13" s="28"/>
      <c r="C13" s="28"/>
      <c r="D13" s="28"/>
      <c r="E13" s="28"/>
      <c r="F13" s="28"/>
      <c r="G13" s="28"/>
      <c r="H13" s="28"/>
      <c r="I13" s="28"/>
      <c r="J13" s="28"/>
      <c r="K13" s="28"/>
      <c r="L13" s="28"/>
      <c r="M13" s="28"/>
      <c r="N13" s="28"/>
      <c r="O13" s="28"/>
      <c r="P13" s="28"/>
      <c r="Q13" s="28"/>
      <c r="R13" s="28"/>
      <c r="S13" s="28"/>
      <c r="T13" s="28"/>
      <c r="U13" s="28"/>
      <c r="V13" s="28"/>
      <c r="W13" s="28"/>
    </row>
    <row r="14" spans="1:316" x14ac:dyDescent="0.45">
      <c r="A14" s="135"/>
      <c r="B14" s="28"/>
      <c r="C14" s="28"/>
      <c r="D14" s="28"/>
      <c r="E14" s="28"/>
      <c r="F14" s="28"/>
      <c r="G14" s="28"/>
      <c r="H14" s="28"/>
      <c r="I14" s="135"/>
      <c r="J14" s="135"/>
      <c r="K14" s="28"/>
      <c r="L14" s="28"/>
      <c r="M14" s="28"/>
      <c r="N14" s="28"/>
      <c r="O14" s="28"/>
      <c r="P14" s="28"/>
      <c r="Q14" s="28"/>
      <c r="R14" s="28"/>
      <c r="S14" s="28"/>
      <c r="T14" s="28"/>
      <c r="U14" s="28"/>
      <c r="V14" s="28"/>
      <c r="W14" s="28"/>
    </row>
    <row r="15" spans="1:316" x14ac:dyDescent="0.45">
      <c r="A15" s="29"/>
      <c r="B15" s="133"/>
      <c r="C15" s="28"/>
      <c r="D15" s="28"/>
      <c r="E15" s="28"/>
      <c r="F15" s="28"/>
      <c r="G15" s="28"/>
      <c r="H15" s="28"/>
      <c r="I15" s="29"/>
      <c r="J15" s="29"/>
      <c r="K15" s="138"/>
      <c r="L15" s="28"/>
      <c r="M15" s="28"/>
      <c r="N15" s="28"/>
      <c r="O15" s="28"/>
      <c r="P15" s="28"/>
      <c r="Q15" s="28"/>
      <c r="R15" s="28"/>
      <c r="S15" s="28"/>
      <c r="T15" s="28"/>
      <c r="U15" s="28"/>
      <c r="V15" s="28"/>
      <c r="W15" s="28"/>
    </row>
    <row r="16" spans="1:316" x14ac:dyDescent="0.45">
      <c r="A16" s="28"/>
      <c r="B16" s="237"/>
      <c r="C16" s="28"/>
      <c r="D16" s="28"/>
      <c r="E16" s="28"/>
      <c r="F16" s="28"/>
      <c r="G16" s="28"/>
      <c r="H16" s="28"/>
      <c r="I16" s="28"/>
      <c r="J16" s="28"/>
      <c r="K16" s="237"/>
      <c r="L16" s="28"/>
      <c r="M16" s="28"/>
      <c r="N16" s="28"/>
      <c r="O16" s="28"/>
      <c r="P16" s="28"/>
      <c r="Q16" s="28"/>
      <c r="R16" s="28"/>
      <c r="S16" s="28"/>
      <c r="T16" s="28"/>
      <c r="U16" s="28"/>
      <c r="V16" s="28"/>
      <c r="W16" s="28"/>
    </row>
    <row r="17" spans="1:23" x14ac:dyDescent="0.45">
      <c r="A17" s="28"/>
      <c r="B17" s="237"/>
      <c r="C17" s="28"/>
      <c r="D17" s="28"/>
      <c r="E17" s="28"/>
      <c r="F17" s="28"/>
      <c r="G17" s="28"/>
      <c r="H17" s="28"/>
      <c r="I17" s="28"/>
      <c r="J17" s="28"/>
      <c r="K17" s="237"/>
      <c r="L17" s="28"/>
      <c r="M17" s="28"/>
      <c r="N17" s="28"/>
      <c r="O17" s="28"/>
      <c r="P17" s="28"/>
      <c r="Q17" s="290"/>
      <c r="R17" s="28"/>
      <c r="S17" s="28"/>
      <c r="T17" s="28"/>
      <c r="U17" s="28"/>
      <c r="V17" s="28"/>
      <c r="W17" s="28"/>
    </row>
    <row r="18" spans="1:23" x14ac:dyDescent="0.45">
      <c r="A18" s="28"/>
      <c r="B18" s="237"/>
      <c r="C18" s="28"/>
      <c r="D18" s="28"/>
      <c r="E18" s="28"/>
      <c r="F18" s="28"/>
      <c r="G18" s="28"/>
      <c r="H18" s="28"/>
      <c r="I18" s="28"/>
      <c r="J18" s="28"/>
      <c r="K18" s="28"/>
      <c r="L18" s="28"/>
      <c r="M18" s="28"/>
      <c r="N18" s="28"/>
      <c r="O18" s="28"/>
      <c r="P18" s="28"/>
      <c r="Q18" s="290"/>
      <c r="R18" s="28"/>
      <c r="S18" s="28"/>
      <c r="T18" s="28"/>
      <c r="U18" s="28"/>
      <c r="V18" s="28"/>
      <c r="W18" s="28"/>
    </row>
    <row r="19" spans="1:23" ht="15" x14ac:dyDescent="0.45">
      <c r="A19" s="231"/>
      <c r="B19" s="28"/>
      <c r="C19" s="28"/>
      <c r="D19" s="28"/>
      <c r="E19" s="28"/>
      <c r="F19" s="28"/>
      <c r="G19" s="28"/>
      <c r="H19" s="28"/>
      <c r="I19" s="28"/>
      <c r="J19" s="28"/>
      <c r="K19" s="28"/>
      <c r="L19" s="28"/>
      <c r="M19" s="28"/>
      <c r="N19" s="28"/>
      <c r="O19" s="28"/>
      <c r="P19" s="28"/>
      <c r="Q19" s="290"/>
      <c r="R19" s="28"/>
      <c r="S19" s="28"/>
      <c r="T19" s="28"/>
      <c r="U19" s="28"/>
      <c r="V19" s="28"/>
      <c r="W19" s="28"/>
    </row>
    <row r="20" spans="1:23" x14ac:dyDescent="0.45">
      <c r="A20" s="238"/>
      <c r="B20" s="28"/>
      <c r="C20" s="28"/>
      <c r="D20" s="28"/>
      <c r="E20" s="28"/>
      <c r="F20" s="28"/>
      <c r="G20" s="28"/>
      <c r="H20" s="28"/>
      <c r="I20" s="28"/>
      <c r="J20" s="28"/>
      <c r="K20" s="28"/>
      <c r="L20" s="28"/>
      <c r="M20" s="28"/>
      <c r="N20" s="28"/>
      <c r="O20" s="28"/>
      <c r="P20" s="28"/>
      <c r="Q20" s="28"/>
      <c r="R20" s="28"/>
      <c r="S20" s="28"/>
      <c r="T20" s="28"/>
      <c r="U20" s="28"/>
      <c r="V20" s="28"/>
      <c r="W20" s="28"/>
    </row>
    <row r="21" spans="1:23" x14ac:dyDescent="0.45">
      <c r="A21" s="234"/>
      <c r="B21" s="28"/>
      <c r="C21" s="28"/>
      <c r="D21" s="28"/>
      <c r="E21" s="28"/>
      <c r="F21" s="28"/>
      <c r="G21" s="28"/>
      <c r="H21" s="28"/>
      <c r="I21" s="135"/>
      <c r="J21" s="28"/>
      <c r="K21" s="28"/>
      <c r="L21" s="28"/>
      <c r="M21" s="28"/>
      <c r="N21" s="28"/>
      <c r="O21" s="28"/>
      <c r="P21" s="28"/>
      <c r="Q21" s="28"/>
      <c r="R21" s="28"/>
      <c r="S21" s="28"/>
      <c r="T21" s="28"/>
      <c r="U21" s="28"/>
      <c r="V21" s="28"/>
      <c r="W21" s="28"/>
    </row>
    <row r="22" spans="1:23" x14ac:dyDescent="0.45">
      <c r="A22" s="233"/>
      <c r="B22" s="28"/>
      <c r="C22" s="28"/>
      <c r="D22" s="28"/>
      <c r="E22" s="28"/>
      <c r="F22" s="28"/>
      <c r="G22" s="28"/>
      <c r="H22" s="28"/>
      <c r="I22" s="29"/>
      <c r="J22" s="28"/>
      <c r="K22" s="236"/>
      <c r="L22" s="28"/>
      <c r="M22" s="28"/>
      <c r="N22" s="28"/>
      <c r="O22" s="28"/>
      <c r="P22" s="28"/>
      <c r="Q22" s="28"/>
      <c r="R22" s="28"/>
      <c r="S22" s="28"/>
      <c r="T22" s="28"/>
      <c r="U22" s="28"/>
      <c r="V22" s="28"/>
      <c r="W22" s="28"/>
    </row>
    <row r="23" spans="1:23" x14ac:dyDescent="0.45">
      <c r="A23" s="232"/>
      <c r="B23" s="237"/>
      <c r="C23" s="28"/>
      <c r="D23" s="28"/>
      <c r="E23" s="28"/>
      <c r="F23" s="28"/>
      <c r="G23" s="28"/>
      <c r="H23" s="28"/>
      <c r="I23" s="28"/>
      <c r="J23" s="28"/>
      <c r="K23" s="237"/>
      <c r="L23" s="28"/>
      <c r="M23" s="28"/>
      <c r="N23" s="28"/>
      <c r="O23" s="28"/>
      <c r="P23" s="28"/>
      <c r="Q23" s="28"/>
      <c r="R23" s="28"/>
      <c r="S23" s="28"/>
      <c r="T23" s="28"/>
      <c r="U23" s="28"/>
      <c r="V23" s="28"/>
      <c r="W23" s="28"/>
    </row>
    <row r="24" spans="1:23" x14ac:dyDescent="0.45">
      <c r="A24" s="233"/>
      <c r="B24" s="235"/>
      <c r="C24" s="28"/>
      <c r="D24" s="28"/>
      <c r="E24" s="28"/>
      <c r="F24" s="28"/>
      <c r="G24" s="28"/>
      <c r="H24" s="28"/>
      <c r="I24" s="28"/>
      <c r="J24" s="28"/>
      <c r="K24" s="237"/>
      <c r="L24" s="28"/>
      <c r="M24" s="28"/>
      <c r="N24" s="28"/>
      <c r="O24" s="28"/>
      <c r="P24" s="28"/>
      <c r="Q24" s="28"/>
      <c r="R24" s="28"/>
      <c r="S24" s="28"/>
      <c r="T24" s="28"/>
      <c r="U24" s="28"/>
      <c r="V24" s="28"/>
      <c r="W24" s="28"/>
    </row>
    <row r="25" spans="1:23" x14ac:dyDescent="0.45">
      <c r="A25" s="232"/>
      <c r="B25" s="235"/>
      <c r="C25" s="28"/>
      <c r="D25" s="28"/>
      <c r="E25" s="28"/>
      <c r="F25" s="28"/>
      <c r="G25" s="28"/>
      <c r="H25" s="28"/>
      <c r="I25" s="28"/>
      <c r="J25" s="28"/>
      <c r="K25" s="28"/>
      <c r="L25" s="28"/>
      <c r="M25" s="28"/>
      <c r="N25" s="28"/>
      <c r="O25" s="28"/>
      <c r="P25" s="28"/>
      <c r="Q25" s="28"/>
      <c r="R25" s="28"/>
      <c r="S25" s="28"/>
      <c r="T25" s="28"/>
      <c r="U25" s="28"/>
      <c r="V25" s="28"/>
      <c r="W25" s="28"/>
    </row>
    <row r="26" spans="1:23" x14ac:dyDescent="0.45">
      <c r="A26" s="232"/>
      <c r="B26" s="28"/>
      <c r="C26" s="28"/>
      <c r="D26" s="28"/>
      <c r="E26" s="28"/>
      <c r="F26" s="28"/>
      <c r="G26" s="28"/>
      <c r="H26" s="28"/>
      <c r="I26" s="28"/>
      <c r="J26" s="28"/>
      <c r="K26" s="28"/>
      <c r="L26" s="28"/>
      <c r="M26" s="28"/>
      <c r="N26" s="28"/>
      <c r="O26" s="28"/>
      <c r="P26" s="28"/>
      <c r="Q26" s="28"/>
      <c r="R26" s="28"/>
      <c r="S26" s="28"/>
      <c r="T26" s="28"/>
      <c r="U26" s="28"/>
      <c r="V26" s="28"/>
      <c r="W26" s="28"/>
    </row>
    <row r="27" spans="1:23" x14ac:dyDescent="0.45">
      <c r="A27" s="232"/>
      <c r="B27" s="28"/>
      <c r="C27" s="28"/>
      <c r="D27" s="28"/>
      <c r="E27" s="28"/>
      <c r="F27" s="28"/>
      <c r="G27" s="28"/>
      <c r="H27" s="28"/>
      <c r="I27" s="28"/>
      <c r="J27" s="28"/>
      <c r="K27" s="28"/>
      <c r="L27" s="28"/>
      <c r="M27" s="28"/>
      <c r="N27" s="28"/>
      <c r="O27" s="28"/>
      <c r="P27" s="28"/>
      <c r="Q27" s="28"/>
      <c r="R27" s="28"/>
      <c r="S27" s="28"/>
      <c r="T27" s="28"/>
      <c r="U27" s="28"/>
      <c r="V27" s="28"/>
      <c r="W27" s="28"/>
    </row>
    <row r="28" spans="1:23" x14ac:dyDescent="0.45">
      <c r="A28" s="233"/>
      <c r="B28" s="28"/>
      <c r="C28" s="28"/>
      <c r="D28" s="28"/>
      <c r="E28" s="28"/>
      <c r="F28" s="28"/>
      <c r="G28" s="28"/>
      <c r="H28" s="28"/>
      <c r="I28" s="28"/>
      <c r="J28" s="28"/>
      <c r="K28" s="28"/>
      <c r="L28" s="28"/>
      <c r="M28" s="28"/>
      <c r="N28" s="28"/>
      <c r="O28" s="28"/>
      <c r="P28" s="28"/>
      <c r="Q28" s="28"/>
      <c r="R28" s="28"/>
      <c r="S28" s="28"/>
      <c r="T28" s="28"/>
      <c r="U28" s="28"/>
      <c r="V28" s="28"/>
      <c r="W28" s="28"/>
    </row>
    <row r="29" spans="1:23" x14ac:dyDescent="0.45">
      <c r="A29" s="233"/>
      <c r="B29" s="28"/>
      <c r="C29" s="28"/>
      <c r="D29" s="28"/>
      <c r="E29" s="28"/>
      <c r="F29" s="28"/>
      <c r="G29" s="28"/>
      <c r="H29" s="28"/>
      <c r="I29" s="28"/>
      <c r="J29" s="28"/>
      <c r="K29" s="28"/>
      <c r="L29" s="28"/>
      <c r="M29" s="28"/>
      <c r="N29" s="28"/>
      <c r="O29" s="28"/>
      <c r="P29" s="28"/>
      <c r="Q29" s="28"/>
      <c r="R29" s="28"/>
      <c r="S29" s="28"/>
      <c r="T29" s="28"/>
      <c r="U29" s="28"/>
      <c r="V29" s="28"/>
      <c r="W29" s="28"/>
    </row>
    <row r="30" spans="1:23" x14ac:dyDescent="0.45">
      <c r="A30" s="232"/>
      <c r="B30" s="235"/>
      <c r="C30" s="28"/>
      <c r="D30" s="28"/>
      <c r="E30" s="28"/>
      <c r="F30" s="28"/>
      <c r="G30" s="28"/>
      <c r="H30" s="28"/>
      <c r="I30" s="28"/>
      <c r="J30" s="28"/>
      <c r="K30" s="28"/>
      <c r="L30" s="28"/>
      <c r="M30" s="28"/>
      <c r="N30" s="28"/>
      <c r="O30" s="28"/>
      <c r="P30" s="28"/>
      <c r="Q30" s="28"/>
      <c r="R30" s="28"/>
      <c r="S30" s="28"/>
      <c r="T30" s="28"/>
      <c r="U30" s="28"/>
      <c r="V30" s="28"/>
      <c r="W30" s="28"/>
    </row>
    <row r="31" spans="1:23" x14ac:dyDescent="0.45">
      <c r="A31" s="232"/>
      <c r="B31" s="235"/>
      <c r="C31" s="28"/>
      <c r="D31" s="28"/>
      <c r="E31" s="28"/>
      <c r="F31" s="28"/>
      <c r="G31" s="28"/>
      <c r="H31" s="28"/>
      <c r="I31" s="28"/>
      <c r="J31" s="28"/>
      <c r="K31" s="28"/>
      <c r="L31" s="28"/>
      <c r="M31" s="28"/>
      <c r="N31" s="28"/>
      <c r="O31" s="28"/>
      <c r="P31" s="28"/>
      <c r="Q31" s="28"/>
      <c r="R31" s="28"/>
      <c r="S31" s="28"/>
      <c r="T31" s="28"/>
      <c r="U31" s="28"/>
      <c r="V31" s="28"/>
      <c r="W31" s="28"/>
    </row>
    <row r="32" spans="1:23" x14ac:dyDescent="0.45">
      <c r="A32" s="232"/>
      <c r="B32" s="28"/>
      <c r="C32" s="28"/>
      <c r="D32" s="28"/>
      <c r="E32" s="28"/>
      <c r="F32" s="28"/>
      <c r="G32" s="28"/>
      <c r="H32" s="28"/>
      <c r="I32" s="28"/>
      <c r="J32" s="28"/>
      <c r="K32" s="28"/>
      <c r="L32" s="28"/>
      <c r="M32" s="28"/>
      <c r="N32" s="28"/>
      <c r="O32" s="28"/>
      <c r="P32" s="28"/>
      <c r="Q32" s="28"/>
      <c r="R32" s="28"/>
      <c r="S32" s="28"/>
      <c r="T32" s="28"/>
      <c r="U32" s="28"/>
      <c r="V32" s="28"/>
      <c r="W32" s="28"/>
    </row>
    <row r="33" spans="1:23" x14ac:dyDescent="0.45">
      <c r="A33" s="232"/>
      <c r="B33" s="248"/>
      <c r="C33" s="28"/>
      <c r="D33" s="28"/>
      <c r="E33" s="28"/>
      <c r="F33" s="28"/>
      <c r="G33" s="28"/>
      <c r="H33" s="28"/>
      <c r="I33" s="28"/>
      <c r="J33" s="28"/>
      <c r="K33" s="28"/>
      <c r="L33" s="28"/>
      <c r="M33" s="28"/>
      <c r="N33" s="28"/>
      <c r="O33" s="28"/>
      <c r="P33" s="28"/>
      <c r="Q33" s="28"/>
      <c r="R33" s="28"/>
      <c r="S33" s="28"/>
      <c r="T33" s="28"/>
      <c r="U33" s="28"/>
      <c r="V33" s="28"/>
      <c r="W33" s="28"/>
    </row>
    <row r="34" spans="1:23" x14ac:dyDescent="0.45">
      <c r="A34" s="232"/>
      <c r="B34" s="248"/>
      <c r="C34" s="28"/>
      <c r="D34" s="28"/>
      <c r="E34" s="28"/>
      <c r="F34" s="28"/>
      <c r="G34" s="28"/>
      <c r="H34" s="28"/>
      <c r="I34" s="28"/>
      <c r="J34" s="28"/>
      <c r="K34" s="28"/>
      <c r="L34" s="28"/>
      <c r="M34" s="28"/>
      <c r="N34" s="28"/>
      <c r="O34" s="28"/>
      <c r="P34" s="28"/>
      <c r="Q34" s="28"/>
      <c r="R34" s="28"/>
      <c r="S34" s="28"/>
      <c r="T34" s="28"/>
      <c r="U34" s="28"/>
      <c r="V34" s="28"/>
      <c r="W34" s="28"/>
    </row>
    <row r="35" spans="1:23" x14ac:dyDescent="0.45">
      <c r="A35" s="232"/>
      <c r="B35" s="248"/>
      <c r="C35" s="28"/>
      <c r="D35" s="28"/>
      <c r="E35" s="28"/>
      <c r="F35" s="28"/>
      <c r="G35" s="28"/>
      <c r="H35" s="28"/>
      <c r="I35" s="28"/>
      <c r="J35" s="28"/>
      <c r="K35" s="28"/>
      <c r="L35" s="28"/>
      <c r="M35" s="28"/>
      <c r="N35" s="28"/>
      <c r="O35" s="28"/>
      <c r="P35" s="28"/>
      <c r="Q35" s="28"/>
      <c r="R35" s="28"/>
      <c r="S35" s="28"/>
      <c r="T35" s="28"/>
      <c r="U35" s="28"/>
      <c r="V35" s="28"/>
      <c r="W35" s="28"/>
    </row>
    <row r="36" spans="1:23" x14ac:dyDescent="0.45">
      <c r="A36" s="233"/>
      <c r="B36" s="248"/>
      <c r="C36" s="28"/>
      <c r="D36" s="28"/>
      <c r="E36" s="28"/>
      <c r="F36" s="28"/>
      <c r="G36" s="28"/>
      <c r="H36" s="28"/>
      <c r="I36" s="28"/>
      <c r="J36" s="28"/>
      <c r="K36" s="28"/>
      <c r="L36" s="28"/>
      <c r="M36" s="28"/>
      <c r="N36" s="28"/>
      <c r="O36" s="28"/>
      <c r="P36" s="28"/>
      <c r="Q36" s="28"/>
      <c r="R36" s="28"/>
      <c r="S36" s="28"/>
      <c r="T36" s="28"/>
      <c r="U36" s="28"/>
      <c r="V36" s="28"/>
      <c r="W36" s="28"/>
    </row>
    <row r="37" spans="1:23" x14ac:dyDescent="0.45">
      <c r="A37" s="232"/>
      <c r="B37" s="237"/>
      <c r="C37" s="28"/>
      <c r="D37" s="28"/>
      <c r="E37" s="28"/>
      <c r="F37" s="28"/>
      <c r="G37" s="28"/>
      <c r="H37" s="28"/>
      <c r="I37" s="28"/>
      <c r="J37" s="28"/>
      <c r="K37" s="28"/>
      <c r="L37" s="28"/>
      <c r="M37" s="28"/>
      <c r="N37" s="28"/>
      <c r="O37" s="28"/>
      <c r="P37" s="28"/>
      <c r="Q37" s="28"/>
      <c r="R37" s="28"/>
      <c r="S37" s="28"/>
      <c r="T37" s="28"/>
      <c r="U37" s="28"/>
      <c r="V37" s="28"/>
      <c r="W37" s="28"/>
    </row>
    <row r="38" spans="1:23" x14ac:dyDescent="0.45">
      <c r="A38" s="232"/>
      <c r="B38" s="248"/>
      <c r="C38" s="28"/>
      <c r="D38" s="28"/>
      <c r="E38" s="28"/>
      <c r="F38" s="28"/>
      <c r="G38" s="28"/>
      <c r="H38" s="28"/>
      <c r="I38" s="28"/>
      <c r="J38" s="28"/>
      <c r="K38" s="28"/>
      <c r="L38" s="28"/>
      <c r="M38" s="28"/>
      <c r="N38" s="28"/>
      <c r="O38" s="28"/>
      <c r="P38" s="28"/>
      <c r="Q38" s="28"/>
      <c r="R38" s="28"/>
      <c r="S38" s="28"/>
      <c r="T38" s="28"/>
      <c r="U38" s="28"/>
      <c r="V38" s="28"/>
      <c r="W38" s="28"/>
    </row>
    <row r="39" spans="1:23" x14ac:dyDescent="0.45">
      <c r="A39" s="232"/>
      <c r="B39" s="248"/>
      <c r="C39" s="28"/>
      <c r="D39" s="28"/>
      <c r="E39" s="28"/>
      <c r="F39" s="28"/>
      <c r="G39" s="28"/>
      <c r="H39" s="28"/>
      <c r="I39" s="28"/>
      <c r="J39" s="28"/>
      <c r="K39" s="28"/>
      <c r="L39" s="28"/>
      <c r="M39" s="28"/>
      <c r="N39" s="28"/>
      <c r="O39" s="28"/>
      <c r="P39" s="28"/>
      <c r="Q39" s="28"/>
      <c r="R39" s="28"/>
      <c r="S39" s="28"/>
      <c r="T39" s="28"/>
      <c r="U39" s="28"/>
      <c r="V39" s="28"/>
      <c r="W39" s="28"/>
    </row>
    <row r="40" spans="1:23" x14ac:dyDescent="0.45">
      <c r="A40" s="232"/>
      <c r="B40" s="248"/>
      <c r="C40" s="28"/>
      <c r="D40" s="28"/>
      <c r="E40" s="28"/>
      <c r="F40" s="28"/>
      <c r="G40" s="28"/>
      <c r="H40" s="28"/>
      <c r="I40" s="28"/>
      <c r="J40" s="28"/>
      <c r="K40" s="28"/>
      <c r="L40" s="28"/>
      <c r="M40" s="28"/>
      <c r="N40" s="28"/>
      <c r="O40" s="28"/>
      <c r="P40" s="28"/>
      <c r="Q40" s="28"/>
      <c r="R40" s="28"/>
      <c r="S40" s="28"/>
      <c r="T40" s="28"/>
      <c r="U40" s="28"/>
      <c r="V40" s="28"/>
      <c r="W40" s="28"/>
    </row>
    <row r="41" spans="1:23" x14ac:dyDescent="0.45">
      <c r="A41" s="232"/>
      <c r="B41" s="248"/>
      <c r="C41" s="28"/>
      <c r="D41" s="28"/>
      <c r="E41" s="28"/>
      <c r="F41" s="28"/>
      <c r="G41" s="28"/>
      <c r="H41" s="28"/>
      <c r="I41" s="28"/>
      <c r="J41" s="28"/>
      <c r="K41" s="28"/>
      <c r="L41" s="28"/>
      <c r="M41" s="28"/>
      <c r="N41" s="28"/>
      <c r="O41" s="28"/>
      <c r="P41" s="28"/>
      <c r="Q41" s="28"/>
      <c r="R41" s="28"/>
      <c r="S41" s="28"/>
      <c r="T41" s="28"/>
      <c r="U41" s="28"/>
      <c r="V41" s="28"/>
      <c r="W41" s="28"/>
    </row>
    <row r="42" spans="1:23" x14ac:dyDescent="0.45">
      <c r="A42" s="232"/>
      <c r="B42" s="248"/>
      <c r="C42" s="28"/>
      <c r="D42" s="28"/>
      <c r="E42" s="28"/>
      <c r="F42" s="28"/>
      <c r="G42" s="28"/>
      <c r="H42" s="28"/>
      <c r="I42" s="28"/>
      <c r="J42" s="28"/>
      <c r="K42" s="28"/>
      <c r="L42" s="28"/>
      <c r="M42" s="28"/>
      <c r="N42" s="28"/>
      <c r="O42" s="28"/>
      <c r="P42" s="28"/>
      <c r="Q42" s="28"/>
      <c r="R42" s="28"/>
      <c r="S42" s="28"/>
      <c r="T42" s="28"/>
      <c r="U42" s="28"/>
      <c r="V42" s="28"/>
      <c r="W42" s="28"/>
    </row>
    <row r="43" spans="1:23" x14ac:dyDescent="0.45">
      <c r="A43" s="232"/>
      <c r="B43" s="248"/>
      <c r="C43" s="28"/>
      <c r="D43" s="28"/>
      <c r="E43" s="28"/>
      <c r="F43" s="28"/>
      <c r="G43" s="28"/>
      <c r="H43" s="28"/>
      <c r="I43" s="28"/>
      <c r="J43" s="28"/>
      <c r="K43" s="28"/>
      <c r="L43" s="28"/>
      <c r="M43" s="28"/>
      <c r="N43" s="28"/>
      <c r="O43" s="28"/>
      <c r="P43" s="28"/>
      <c r="Q43" s="28"/>
      <c r="R43" s="28"/>
      <c r="S43" s="28"/>
      <c r="T43" s="28"/>
      <c r="U43" s="28"/>
      <c r="V43" s="28"/>
      <c r="W43" s="28"/>
    </row>
    <row r="44" spans="1:23" x14ac:dyDescent="0.45">
      <c r="A44" s="232"/>
      <c r="B44" s="28"/>
      <c r="C44" s="28"/>
      <c r="D44" s="28"/>
      <c r="E44" s="28"/>
      <c r="F44" s="28"/>
      <c r="G44" s="28"/>
      <c r="H44" s="28"/>
      <c r="I44" s="28"/>
      <c r="J44" s="28"/>
      <c r="K44" s="28"/>
      <c r="L44" s="28"/>
      <c r="M44" s="28"/>
      <c r="N44" s="28"/>
      <c r="O44" s="28"/>
      <c r="P44" s="28"/>
      <c r="Q44" s="28"/>
      <c r="R44" s="28"/>
      <c r="S44" s="28"/>
      <c r="T44" s="28"/>
      <c r="U44" s="28"/>
      <c r="V44" s="28"/>
      <c r="W44" s="28"/>
    </row>
    <row r="45" spans="1:23" x14ac:dyDescent="0.45">
      <c r="A45" s="28"/>
      <c r="B45" s="28"/>
      <c r="C45" s="28"/>
      <c r="D45" s="28"/>
      <c r="E45" s="28"/>
      <c r="F45" s="28"/>
      <c r="G45" s="28"/>
      <c r="H45" s="28"/>
      <c r="I45" s="239"/>
      <c r="J45" s="28"/>
      <c r="K45" s="28"/>
      <c r="L45" s="28"/>
      <c r="M45" s="28"/>
      <c r="N45" s="28"/>
      <c r="O45" s="28"/>
      <c r="P45" s="28"/>
      <c r="Q45" s="28"/>
      <c r="R45" s="28"/>
      <c r="S45" s="28"/>
      <c r="T45" s="28"/>
      <c r="U45" s="28"/>
      <c r="V45" s="28"/>
      <c r="W45" s="28"/>
    </row>
    <row r="46" spans="1:23" ht="12.75" customHeight="1" x14ac:dyDescent="0.45">
      <c r="A46" s="131"/>
      <c r="B46" s="28"/>
      <c r="C46" s="20"/>
      <c r="D46" s="20"/>
      <c r="E46" s="20"/>
      <c r="F46" s="20"/>
      <c r="G46" s="20"/>
      <c r="H46" s="20"/>
      <c r="I46" s="20"/>
      <c r="J46" s="20"/>
      <c r="K46" s="238"/>
      <c r="L46" s="20"/>
      <c r="M46" s="20"/>
      <c r="N46" s="20"/>
      <c r="O46" s="20"/>
      <c r="P46" s="20"/>
      <c r="Q46" s="20"/>
      <c r="R46" s="20"/>
      <c r="S46" s="20"/>
      <c r="T46" s="20"/>
      <c r="U46" s="20"/>
      <c r="V46" s="20"/>
      <c r="W46" s="20"/>
    </row>
    <row r="47" spans="1:23" x14ac:dyDescent="0.45">
      <c r="A47" s="132"/>
      <c r="B47" s="356"/>
      <c r="C47" s="357"/>
      <c r="D47" s="357"/>
      <c r="E47" s="357"/>
      <c r="F47" s="357"/>
      <c r="G47" s="357"/>
      <c r="H47" s="357"/>
      <c r="I47" s="357"/>
      <c r="J47" s="357"/>
      <c r="K47" s="357"/>
      <c r="L47" s="357"/>
      <c r="M47" s="357"/>
      <c r="N47" s="357"/>
      <c r="O47" s="357"/>
      <c r="P47" s="357"/>
      <c r="Q47" s="357"/>
      <c r="R47" s="357"/>
      <c r="S47" s="357"/>
      <c r="T47" s="357"/>
      <c r="U47" s="357"/>
      <c r="V47" s="357"/>
      <c r="W47" s="357"/>
    </row>
    <row r="48" spans="1:23" x14ac:dyDescent="0.45">
      <c r="A48" s="132"/>
      <c r="B48" s="356"/>
      <c r="C48" s="357"/>
      <c r="D48" s="357"/>
      <c r="E48" s="357"/>
      <c r="F48" s="357"/>
      <c r="G48" s="357"/>
      <c r="H48" s="357"/>
      <c r="I48" s="357"/>
      <c r="J48" s="357"/>
      <c r="K48" s="357"/>
      <c r="L48" s="357"/>
      <c r="M48" s="357"/>
      <c r="N48" s="357"/>
      <c r="O48" s="357"/>
      <c r="P48" s="357"/>
      <c r="Q48" s="357"/>
      <c r="R48" s="357"/>
      <c r="S48" s="357"/>
      <c r="T48" s="357"/>
      <c r="U48" s="357"/>
      <c r="V48" s="357"/>
      <c r="W48" s="357"/>
    </row>
    <row r="49" spans="1:23" x14ac:dyDescent="0.45">
      <c r="A49" s="132"/>
      <c r="B49" s="356"/>
      <c r="C49" s="357"/>
      <c r="D49" s="357"/>
      <c r="E49" s="357"/>
      <c r="F49" s="357"/>
      <c r="G49" s="357"/>
      <c r="H49" s="357"/>
      <c r="I49" s="357"/>
      <c r="J49" s="357"/>
      <c r="K49" s="357"/>
      <c r="L49" s="357"/>
      <c r="M49" s="357"/>
      <c r="N49" s="357"/>
      <c r="O49" s="357"/>
      <c r="P49" s="357"/>
      <c r="Q49" s="357"/>
      <c r="R49" s="357"/>
      <c r="S49" s="357"/>
      <c r="T49" s="357"/>
      <c r="U49" s="357"/>
      <c r="V49" s="357"/>
      <c r="W49" s="357"/>
    </row>
    <row r="50" spans="1:23" x14ac:dyDescent="0.45">
      <c r="A50" s="28"/>
      <c r="B50" s="28"/>
      <c r="C50" s="28"/>
      <c r="D50" s="28"/>
      <c r="E50" s="28"/>
      <c r="F50" s="28"/>
      <c r="G50" s="28"/>
      <c r="H50" s="28"/>
      <c r="I50" s="28"/>
      <c r="J50" s="28"/>
      <c r="K50" s="28"/>
      <c r="L50" s="28"/>
      <c r="M50" s="28"/>
      <c r="N50" s="28"/>
      <c r="O50" s="28"/>
      <c r="P50" s="28"/>
      <c r="Q50" s="28"/>
      <c r="R50" s="28"/>
      <c r="S50" s="28"/>
      <c r="T50" s="28"/>
      <c r="U50" s="28"/>
      <c r="V50" s="28"/>
      <c r="W50" s="28"/>
    </row>
    <row r="51" spans="1:23" x14ac:dyDescent="0.45">
      <c r="A51" s="28"/>
      <c r="B51" s="28"/>
      <c r="C51" s="28"/>
      <c r="D51" s="28"/>
      <c r="E51" s="28"/>
      <c r="F51" s="28"/>
      <c r="G51" s="28"/>
      <c r="H51" s="28"/>
      <c r="I51" s="28"/>
      <c r="J51" s="28"/>
      <c r="K51" s="28"/>
      <c r="L51" s="28"/>
      <c r="M51" s="28"/>
      <c r="N51" s="28"/>
      <c r="O51" s="28"/>
      <c r="P51" s="28"/>
      <c r="Q51" s="28"/>
      <c r="R51" s="28"/>
      <c r="S51" s="28"/>
      <c r="T51" s="28"/>
      <c r="U51" s="28"/>
      <c r="V51" s="28"/>
      <c r="W51" s="28"/>
    </row>
    <row r="52" spans="1:23" x14ac:dyDescent="0.45">
      <c r="A52" s="131"/>
      <c r="B52" s="28"/>
      <c r="C52" s="20"/>
      <c r="D52" s="20"/>
      <c r="E52" s="20"/>
      <c r="F52" s="20"/>
      <c r="G52" s="20"/>
      <c r="H52" s="20"/>
      <c r="I52" s="20"/>
      <c r="J52" s="20"/>
      <c r="K52" s="20"/>
      <c r="L52" s="20"/>
      <c r="M52" s="20"/>
      <c r="N52" s="20"/>
      <c r="O52" s="20"/>
      <c r="P52" s="20"/>
      <c r="Q52" s="20"/>
      <c r="R52" s="20"/>
      <c r="S52" s="20"/>
      <c r="T52" s="20"/>
      <c r="U52" s="20"/>
      <c r="V52" s="20"/>
      <c r="W52" s="20"/>
    </row>
    <row r="53" spans="1:23" x14ac:dyDescent="0.45">
      <c r="A53" s="132"/>
      <c r="B53" s="356"/>
      <c r="C53" s="357"/>
      <c r="D53" s="357"/>
      <c r="E53" s="357"/>
      <c r="F53" s="357"/>
      <c r="G53" s="357"/>
      <c r="H53" s="357"/>
      <c r="I53" s="357"/>
      <c r="J53" s="357"/>
      <c r="K53" s="357"/>
      <c r="L53" s="357"/>
      <c r="M53" s="357"/>
      <c r="N53" s="357"/>
      <c r="O53" s="357"/>
      <c r="P53" s="357"/>
      <c r="Q53" s="357"/>
      <c r="R53" s="357"/>
      <c r="S53" s="357"/>
      <c r="T53" s="357"/>
      <c r="U53" s="357"/>
      <c r="V53" s="357"/>
      <c r="W53" s="357"/>
    </row>
    <row r="54" spans="1:23" x14ac:dyDescent="0.45">
      <c r="A54" s="132"/>
      <c r="B54" s="356"/>
      <c r="C54" s="357"/>
      <c r="D54" s="357"/>
      <c r="E54" s="357"/>
      <c r="F54" s="357"/>
      <c r="G54" s="357"/>
      <c r="H54" s="357"/>
      <c r="I54" s="357"/>
      <c r="J54" s="357"/>
      <c r="K54" s="357"/>
      <c r="L54" s="357"/>
      <c r="M54" s="357"/>
      <c r="N54" s="357"/>
      <c r="O54" s="357"/>
      <c r="P54" s="357"/>
      <c r="Q54" s="357"/>
      <c r="R54" s="357"/>
      <c r="S54" s="357"/>
      <c r="T54" s="357"/>
      <c r="U54" s="357"/>
      <c r="V54" s="357"/>
      <c r="W54" s="357"/>
    </row>
    <row r="55" spans="1:23" x14ac:dyDescent="0.45">
      <c r="A55" s="140"/>
      <c r="B55" s="28"/>
      <c r="C55" s="28"/>
      <c r="D55" s="28"/>
      <c r="E55" s="28"/>
      <c r="F55" s="28"/>
      <c r="G55" s="28"/>
      <c r="H55" s="28"/>
      <c r="I55" s="28"/>
      <c r="J55" s="28"/>
      <c r="K55" s="28"/>
      <c r="L55" s="28"/>
      <c r="M55" s="28"/>
      <c r="N55" s="28"/>
      <c r="O55" s="28"/>
      <c r="P55" s="28"/>
      <c r="Q55" s="28"/>
      <c r="R55" s="28"/>
      <c r="S55" s="28"/>
      <c r="T55" s="28"/>
      <c r="U55" s="28"/>
      <c r="V55" s="28"/>
      <c r="W55" s="28"/>
    </row>
    <row r="56" spans="1:23" x14ac:dyDescent="0.45">
      <c r="A56" s="131"/>
      <c r="B56" s="20"/>
      <c r="C56" s="20"/>
      <c r="D56" s="20"/>
      <c r="E56" s="20"/>
      <c r="F56" s="20"/>
      <c r="G56" s="20"/>
      <c r="H56" s="20"/>
      <c r="I56" s="20"/>
      <c r="J56" s="20"/>
      <c r="K56" s="20"/>
      <c r="L56" s="20"/>
      <c r="M56" s="20"/>
      <c r="N56" s="20"/>
      <c r="O56" s="20"/>
      <c r="P56" s="20"/>
      <c r="Q56" s="20"/>
      <c r="R56" s="20"/>
      <c r="S56" s="20"/>
      <c r="T56" s="20"/>
      <c r="U56" s="20"/>
      <c r="V56" s="20"/>
      <c r="W56" s="20"/>
    </row>
    <row r="57" spans="1:23" x14ac:dyDescent="0.45">
      <c r="A57" s="132"/>
      <c r="B57" s="356"/>
      <c r="C57" s="357"/>
      <c r="D57" s="357"/>
      <c r="E57" s="357"/>
      <c r="F57" s="357"/>
      <c r="G57" s="357"/>
      <c r="H57" s="357"/>
      <c r="I57" s="357"/>
      <c r="J57" s="357"/>
      <c r="K57" s="357"/>
      <c r="L57" s="357"/>
      <c r="M57" s="357"/>
      <c r="N57" s="357"/>
      <c r="O57" s="357"/>
      <c r="P57" s="357"/>
      <c r="Q57" s="357"/>
      <c r="R57" s="357"/>
      <c r="S57" s="357"/>
      <c r="T57" s="357"/>
      <c r="U57" s="357"/>
      <c r="V57" s="357"/>
      <c r="W57" s="357"/>
    </row>
    <row r="58" spans="1:23" ht="21" customHeight="1" x14ac:dyDescent="0.45">
      <c r="A58" s="132"/>
      <c r="B58" s="359"/>
      <c r="C58" s="360"/>
      <c r="D58" s="360"/>
      <c r="E58" s="360"/>
      <c r="F58" s="360"/>
      <c r="G58" s="360"/>
      <c r="H58" s="360"/>
      <c r="I58" s="360"/>
      <c r="J58" s="360"/>
      <c r="K58" s="360"/>
      <c r="L58" s="28"/>
      <c r="M58" s="28"/>
      <c r="N58" s="28"/>
      <c r="O58" s="28"/>
      <c r="P58" s="28"/>
      <c r="Q58" s="28"/>
      <c r="R58" s="28"/>
      <c r="S58" s="28"/>
      <c r="T58" s="28"/>
      <c r="U58" s="28"/>
      <c r="V58" s="28"/>
      <c r="W58" s="28"/>
    </row>
    <row r="59" spans="1:23" x14ac:dyDescent="0.45">
      <c r="A59" s="132"/>
      <c r="B59" s="356"/>
      <c r="C59" s="357"/>
      <c r="D59" s="357"/>
      <c r="E59" s="357"/>
      <c r="F59" s="357"/>
      <c r="G59" s="357"/>
      <c r="H59" s="357"/>
      <c r="I59" s="357"/>
      <c r="J59" s="357"/>
      <c r="K59" s="357"/>
      <c r="L59" s="357"/>
      <c r="M59" s="357"/>
      <c r="N59" s="357"/>
      <c r="O59" s="357"/>
      <c r="P59" s="357"/>
      <c r="Q59" s="357"/>
      <c r="R59" s="357"/>
      <c r="S59" s="357"/>
      <c r="T59" s="357"/>
      <c r="U59" s="357"/>
      <c r="V59" s="357"/>
      <c r="W59" s="357"/>
    </row>
    <row r="60" spans="1:23" x14ac:dyDescent="0.45">
      <c r="A60" s="132"/>
      <c r="B60" s="356"/>
      <c r="C60" s="357"/>
      <c r="D60" s="357"/>
      <c r="E60" s="357"/>
      <c r="F60" s="357"/>
      <c r="G60" s="357"/>
      <c r="H60" s="357"/>
      <c r="I60" s="357"/>
      <c r="J60" s="357"/>
      <c r="K60" s="357"/>
      <c r="L60" s="357"/>
      <c r="M60" s="357"/>
      <c r="N60" s="357"/>
      <c r="O60" s="357"/>
      <c r="P60" s="357"/>
      <c r="Q60" s="357"/>
      <c r="R60" s="357"/>
      <c r="S60" s="357"/>
      <c r="T60" s="357"/>
      <c r="U60" s="357"/>
      <c r="V60" s="357"/>
      <c r="W60" s="357"/>
    </row>
    <row r="61" spans="1:23" x14ac:dyDescent="0.45">
      <c r="A61" s="132"/>
      <c r="B61" s="28"/>
      <c r="C61" s="238"/>
      <c r="D61" s="238"/>
      <c r="E61" s="238"/>
      <c r="F61" s="238"/>
      <c r="G61" s="238"/>
      <c r="H61" s="238"/>
      <c r="I61" s="238"/>
      <c r="J61" s="238"/>
      <c r="K61" s="238"/>
      <c r="L61" s="238"/>
      <c r="M61" s="238"/>
      <c r="N61" s="238"/>
      <c r="O61" s="238"/>
      <c r="P61" s="238"/>
      <c r="Q61" s="238"/>
      <c r="R61" s="238"/>
      <c r="S61" s="238"/>
      <c r="T61" s="238"/>
      <c r="U61" s="238"/>
      <c r="V61" s="238"/>
      <c r="W61" s="238"/>
    </row>
    <row r="62" spans="1:23" x14ac:dyDescent="0.45">
      <c r="A62" s="132"/>
      <c r="B62" s="239"/>
      <c r="C62" s="238"/>
      <c r="D62" s="238"/>
      <c r="E62" s="238"/>
      <c r="F62" s="238"/>
      <c r="G62" s="238"/>
      <c r="H62" s="238"/>
      <c r="I62" s="238"/>
      <c r="J62" s="238"/>
      <c r="K62" s="238"/>
      <c r="L62" s="238"/>
      <c r="M62" s="238"/>
      <c r="N62" s="238"/>
      <c r="O62" s="238"/>
      <c r="P62" s="238"/>
      <c r="Q62" s="238"/>
      <c r="R62" s="238"/>
      <c r="S62" s="238"/>
      <c r="T62" s="238"/>
      <c r="U62" s="238"/>
      <c r="V62" s="238"/>
      <c r="W62" s="238"/>
    </row>
    <row r="63" spans="1:23" x14ac:dyDescent="0.45">
      <c r="A63" s="132"/>
      <c r="B63" s="356"/>
      <c r="C63" s="357"/>
      <c r="D63" s="357"/>
      <c r="E63" s="357"/>
      <c r="F63" s="357"/>
      <c r="G63" s="357"/>
      <c r="H63" s="357"/>
      <c r="I63" s="357"/>
      <c r="J63" s="357"/>
      <c r="K63" s="357"/>
      <c r="L63" s="357"/>
      <c r="M63" s="357"/>
      <c r="N63" s="357"/>
      <c r="O63" s="357"/>
      <c r="P63" s="357"/>
      <c r="Q63" s="357"/>
      <c r="R63" s="357"/>
      <c r="S63" s="357"/>
      <c r="T63" s="357"/>
      <c r="U63" s="357"/>
      <c r="V63" s="357"/>
      <c r="W63" s="357"/>
    </row>
    <row r="64" spans="1:23" x14ac:dyDescent="0.45">
      <c r="A64" s="132"/>
      <c r="B64" s="278"/>
      <c r="C64" s="358"/>
      <c r="D64" s="358"/>
      <c r="E64" s="358"/>
      <c r="F64" s="358"/>
      <c r="G64" s="358"/>
      <c r="H64" s="279"/>
      <c r="I64" s="279"/>
      <c r="J64" s="279"/>
      <c r="K64" s="279"/>
      <c r="L64" s="279"/>
      <c r="M64" s="279"/>
      <c r="N64" s="279"/>
      <c r="O64" s="279"/>
      <c r="P64" s="279"/>
      <c r="Q64" s="279"/>
      <c r="R64" s="279"/>
      <c r="S64" s="279"/>
      <c r="T64" s="279"/>
      <c r="U64" s="279"/>
      <c r="V64" s="279"/>
      <c r="W64" s="279"/>
    </row>
    <row r="65" spans="1:23" x14ac:dyDescent="0.45">
      <c r="A65" s="132"/>
      <c r="B65" s="356"/>
      <c r="C65" s="357"/>
      <c r="D65" s="357"/>
      <c r="E65" s="357"/>
      <c r="F65" s="357"/>
      <c r="G65" s="357"/>
      <c r="H65" s="357"/>
      <c r="I65" s="357"/>
      <c r="J65" s="357"/>
      <c r="K65" s="357"/>
      <c r="L65" s="357"/>
      <c r="M65" s="357"/>
      <c r="N65" s="357"/>
      <c r="O65" s="357"/>
      <c r="P65" s="357"/>
      <c r="Q65" s="357"/>
      <c r="R65" s="357"/>
      <c r="S65" s="357"/>
      <c r="T65" s="357"/>
      <c r="U65" s="357"/>
      <c r="V65" s="357"/>
      <c r="W65" s="357"/>
    </row>
    <row r="66" spans="1:23" x14ac:dyDescent="0.45">
      <c r="A66" s="132"/>
      <c r="B66" s="356"/>
      <c r="C66" s="357"/>
      <c r="D66" s="357"/>
      <c r="E66" s="357"/>
      <c r="F66" s="357"/>
      <c r="G66" s="357"/>
      <c r="H66" s="357"/>
      <c r="I66" s="357"/>
      <c r="J66" s="357"/>
      <c r="K66" s="357"/>
      <c r="L66" s="357"/>
      <c r="M66" s="357"/>
      <c r="N66" s="357"/>
      <c r="O66" s="357"/>
      <c r="P66" s="357"/>
      <c r="Q66" s="357"/>
      <c r="R66" s="357"/>
      <c r="S66" s="357"/>
      <c r="T66" s="357"/>
      <c r="U66" s="357"/>
      <c r="V66" s="357"/>
      <c r="W66" s="357"/>
    </row>
    <row r="67" spans="1:23" x14ac:dyDescent="0.45">
      <c r="A67" s="132"/>
      <c r="B67" s="356"/>
      <c r="C67" s="357"/>
      <c r="D67" s="357"/>
      <c r="E67" s="357"/>
      <c r="F67" s="357"/>
      <c r="G67" s="357"/>
      <c r="H67" s="357"/>
      <c r="I67" s="357"/>
      <c r="J67" s="357"/>
      <c r="K67" s="357"/>
      <c r="L67" s="357"/>
      <c r="M67" s="357"/>
      <c r="N67" s="357"/>
      <c r="O67" s="357"/>
      <c r="P67" s="357"/>
      <c r="Q67" s="357"/>
      <c r="R67" s="357"/>
      <c r="S67" s="357"/>
      <c r="T67" s="357"/>
      <c r="U67" s="357"/>
      <c r="V67" s="357"/>
      <c r="W67" s="357"/>
    </row>
    <row r="68" spans="1:23" x14ac:dyDescent="0.45">
      <c r="A68" s="238"/>
      <c r="B68" s="356"/>
      <c r="C68" s="357"/>
      <c r="D68" s="357"/>
      <c r="E68" s="357"/>
      <c r="F68" s="357"/>
      <c r="G68" s="357"/>
      <c r="H68" s="357"/>
      <c r="I68" s="357"/>
      <c r="J68" s="357"/>
      <c r="K68" s="357"/>
      <c r="L68" s="357"/>
      <c r="M68" s="357"/>
      <c r="N68" s="357"/>
      <c r="O68" s="357"/>
      <c r="P68" s="357"/>
      <c r="Q68" s="357"/>
      <c r="R68" s="357"/>
      <c r="S68" s="357"/>
      <c r="T68" s="357"/>
      <c r="U68" s="357"/>
      <c r="V68" s="357"/>
      <c r="W68" s="357"/>
    </row>
    <row r="69" spans="1:23" x14ac:dyDescent="0.45">
      <c r="A69" s="131"/>
      <c r="B69" s="20"/>
      <c r="C69" s="20"/>
      <c r="D69" s="20"/>
      <c r="E69" s="20"/>
      <c r="F69" s="20"/>
      <c r="G69" s="20"/>
      <c r="H69" s="20"/>
      <c r="I69" s="20"/>
      <c r="J69" s="20"/>
      <c r="K69" s="20"/>
      <c r="L69" s="20"/>
      <c r="M69" s="20"/>
      <c r="N69" s="20"/>
      <c r="O69" s="20"/>
      <c r="P69" s="20"/>
      <c r="Q69" s="20"/>
      <c r="R69" s="20"/>
      <c r="S69" s="20"/>
      <c r="T69" s="20"/>
      <c r="U69" s="20"/>
      <c r="V69" s="20"/>
      <c r="W69" s="20"/>
    </row>
    <row r="70" spans="1:23" x14ac:dyDescent="0.45">
      <c r="A70" s="132"/>
      <c r="B70" s="356"/>
      <c r="C70" s="357"/>
      <c r="D70" s="357"/>
      <c r="E70" s="357"/>
      <c r="F70" s="357"/>
      <c r="G70" s="357"/>
      <c r="H70" s="357"/>
      <c r="I70" s="357"/>
      <c r="J70" s="357"/>
      <c r="K70" s="357"/>
      <c r="L70" s="357"/>
      <c r="M70" s="357"/>
      <c r="N70" s="357"/>
      <c r="O70" s="357"/>
      <c r="P70" s="357"/>
      <c r="Q70" s="357"/>
      <c r="R70" s="357"/>
      <c r="S70" s="357"/>
      <c r="T70" s="357"/>
      <c r="U70" s="357"/>
      <c r="V70" s="357"/>
      <c r="W70" s="357"/>
    </row>
    <row r="71" spans="1:23" x14ac:dyDescent="0.45">
      <c r="A71" s="132"/>
      <c r="B71" s="356"/>
      <c r="C71" s="357"/>
      <c r="D71" s="357"/>
      <c r="E71" s="357"/>
      <c r="F71" s="357"/>
      <c r="G71" s="357"/>
      <c r="H71" s="357"/>
      <c r="I71" s="357"/>
      <c r="J71" s="357"/>
      <c r="K71" s="357"/>
      <c r="L71" s="357"/>
      <c r="M71" s="357"/>
      <c r="N71" s="357"/>
      <c r="O71" s="357"/>
      <c r="P71" s="357"/>
      <c r="Q71" s="357"/>
      <c r="R71" s="357"/>
      <c r="S71" s="357"/>
      <c r="T71" s="357"/>
      <c r="U71" s="357"/>
      <c r="V71" s="357"/>
      <c r="W71" s="357"/>
    </row>
    <row r="72" spans="1:23" x14ac:dyDescent="0.45">
      <c r="A72" s="238"/>
      <c r="B72" s="28"/>
      <c r="C72" s="238"/>
      <c r="D72" s="238"/>
      <c r="E72" s="238"/>
      <c r="F72" s="238"/>
      <c r="G72" s="238"/>
      <c r="H72" s="238"/>
      <c r="I72" s="238"/>
      <c r="J72" s="238"/>
      <c r="K72" s="238"/>
      <c r="L72" s="238"/>
      <c r="M72" s="238"/>
      <c r="N72" s="238"/>
      <c r="O72" s="238"/>
      <c r="P72" s="238"/>
      <c r="Q72" s="238"/>
      <c r="R72" s="238"/>
      <c r="S72" s="238"/>
      <c r="T72" s="238"/>
      <c r="U72" s="238"/>
      <c r="V72" s="238"/>
      <c r="W72" s="238"/>
    </row>
    <row r="73" spans="1:23" x14ac:dyDescent="0.45">
      <c r="A73" s="238"/>
      <c r="B73" s="28"/>
      <c r="C73" s="238"/>
      <c r="D73" s="238"/>
      <c r="E73" s="238"/>
      <c r="F73" s="238"/>
      <c r="G73" s="238"/>
      <c r="H73" s="238"/>
      <c r="I73" s="238"/>
      <c r="J73" s="238"/>
      <c r="K73" s="238"/>
      <c r="L73" s="238"/>
      <c r="M73" s="238"/>
      <c r="N73" s="238"/>
      <c r="O73" s="238"/>
      <c r="P73" s="238"/>
      <c r="Q73" s="238"/>
      <c r="R73" s="238"/>
      <c r="S73" s="238"/>
      <c r="T73" s="238"/>
      <c r="U73" s="238"/>
      <c r="V73" s="238"/>
      <c r="W73" s="238"/>
    </row>
    <row r="74" spans="1:23" x14ac:dyDescent="0.45">
      <c r="A74" s="20"/>
      <c r="B74" s="20"/>
      <c r="C74" s="238"/>
      <c r="D74" s="238"/>
      <c r="E74" s="238"/>
      <c r="F74" s="238"/>
      <c r="G74" s="238"/>
      <c r="H74" s="238"/>
      <c r="I74" s="238"/>
      <c r="J74" s="238"/>
      <c r="K74" s="238"/>
      <c r="L74" s="238"/>
      <c r="M74" s="238"/>
      <c r="N74" s="238"/>
      <c r="O74" s="238"/>
      <c r="P74" s="238"/>
      <c r="Q74" s="238"/>
      <c r="R74" s="238"/>
      <c r="S74" s="238"/>
      <c r="T74" s="238"/>
      <c r="U74" s="238"/>
      <c r="V74" s="238"/>
      <c r="W74" s="238"/>
    </row>
    <row r="75" spans="1:23" x14ac:dyDescent="0.45">
      <c r="A75" s="238"/>
      <c r="B75" s="238"/>
      <c r="C75" s="238"/>
      <c r="D75" s="238"/>
      <c r="E75" s="238"/>
      <c r="F75" s="238"/>
      <c r="G75" s="238"/>
      <c r="H75" s="238"/>
      <c r="I75" s="238"/>
      <c r="J75" s="238"/>
      <c r="K75" s="238"/>
      <c r="L75" s="238"/>
      <c r="M75" s="238"/>
      <c r="N75" s="238"/>
      <c r="O75" s="238"/>
      <c r="P75" s="238"/>
      <c r="Q75" s="238"/>
      <c r="R75" s="238"/>
      <c r="S75" s="238"/>
      <c r="T75" s="238"/>
      <c r="U75" s="238"/>
      <c r="V75" s="238"/>
      <c r="W75" s="238"/>
    </row>
  </sheetData>
  <mergeCells count="17">
    <mergeCell ref="B71:W71"/>
    <mergeCell ref="B63:W63"/>
    <mergeCell ref="B65:W65"/>
    <mergeCell ref="B66:W66"/>
    <mergeCell ref="B67:W67"/>
    <mergeCell ref="B70:W70"/>
    <mergeCell ref="B59:W59"/>
    <mergeCell ref="B60:W60"/>
    <mergeCell ref="B68:W68"/>
    <mergeCell ref="B57:W57"/>
    <mergeCell ref="C64:G64"/>
    <mergeCell ref="B58:K58"/>
    <mergeCell ref="B47:W47"/>
    <mergeCell ref="B48:W48"/>
    <mergeCell ref="B49:W49"/>
    <mergeCell ref="B53:W53"/>
    <mergeCell ref="B54:W5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465"/>
  <sheetViews>
    <sheetView topLeftCell="A33" zoomScale="70" zoomScaleNormal="70" workbookViewId="0">
      <selection activeCell="F50" sqref="F50"/>
    </sheetView>
  </sheetViews>
  <sheetFormatPr defaultColWidth="9" defaultRowHeight="13.5" x14ac:dyDescent="0.35"/>
  <cols>
    <col min="1" max="1" width="2.6875" style="28" customWidth="1"/>
    <col min="2" max="2" width="18.625" style="28" customWidth="1"/>
    <col min="3" max="5" width="9" style="28"/>
    <col min="6" max="6" width="22.5" style="28" customWidth="1"/>
    <col min="7" max="7" width="14.875" style="28" customWidth="1"/>
    <col min="8" max="8" width="23.5" style="28" customWidth="1"/>
    <col min="9" max="9" width="90.875" style="20" customWidth="1"/>
    <col min="10" max="10" width="49.1875" style="28" customWidth="1"/>
    <col min="11" max="16384" width="9" style="28"/>
  </cols>
  <sheetData>
    <row r="1" spans="1:30" ht="42" customHeight="1" x14ac:dyDescent="0.35">
      <c r="B1" s="287" t="s">
        <v>142</v>
      </c>
      <c r="C1" s="361" t="s">
        <v>143</v>
      </c>
      <c r="D1" s="361"/>
      <c r="E1" s="361"/>
      <c r="F1" s="361"/>
      <c r="G1" s="361"/>
      <c r="H1" s="361"/>
      <c r="I1" s="361"/>
      <c r="J1" s="250"/>
      <c r="K1" s="250"/>
      <c r="L1" s="250"/>
    </row>
    <row r="2" spans="1:30" ht="35" customHeight="1" x14ac:dyDescent="0.35">
      <c r="B2" s="287" t="s">
        <v>144</v>
      </c>
      <c r="C2" s="361" t="s">
        <v>145</v>
      </c>
      <c r="D2" s="361"/>
      <c r="E2" s="361"/>
      <c r="F2" s="361"/>
      <c r="G2" s="361"/>
      <c r="H2" s="361"/>
      <c r="I2" s="361"/>
      <c r="J2" s="250"/>
      <c r="K2" s="250"/>
      <c r="L2" s="250"/>
    </row>
    <row r="3" spans="1:30" ht="38.450000000000003" customHeight="1" x14ac:dyDescent="0.35">
      <c r="B3" s="287" t="s">
        <v>146</v>
      </c>
      <c r="C3" s="361" t="s">
        <v>148</v>
      </c>
      <c r="D3" s="361"/>
      <c r="E3" s="361"/>
      <c r="F3" s="361"/>
      <c r="G3" s="361"/>
      <c r="H3" s="361"/>
      <c r="I3" s="361"/>
      <c r="J3" s="250"/>
      <c r="K3" s="250"/>
      <c r="L3" s="250"/>
    </row>
    <row r="4" spans="1:30" ht="15.75" customHeight="1" x14ac:dyDescent="0.35">
      <c r="B4" s="277"/>
      <c r="C4" s="286"/>
      <c r="D4" s="286"/>
      <c r="E4" s="286"/>
      <c r="F4" s="286"/>
      <c r="G4" s="286"/>
      <c r="H4" s="286"/>
      <c r="I4" s="286"/>
      <c r="J4" s="250"/>
      <c r="K4" s="250"/>
      <c r="L4" s="250"/>
    </row>
    <row r="5" spans="1:30" ht="15.75" customHeight="1" x14ac:dyDescent="0.35">
      <c r="B5" s="277"/>
      <c r="C5" s="286"/>
      <c r="D5" s="286"/>
      <c r="E5" s="286"/>
      <c r="F5" s="286"/>
      <c r="G5" s="286"/>
      <c r="H5" s="286"/>
      <c r="I5" s="286"/>
      <c r="J5" s="250"/>
      <c r="K5" s="250"/>
      <c r="L5" s="250"/>
    </row>
    <row r="6" spans="1:30" ht="15.75" customHeight="1" x14ac:dyDescent="0.35">
      <c r="B6" s="277"/>
      <c r="C6" s="286"/>
      <c r="D6" s="286"/>
      <c r="E6" s="286"/>
      <c r="F6" s="286"/>
      <c r="G6" s="286"/>
      <c r="H6" s="286"/>
      <c r="I6" s="286"/>
      <c r="J6" s="250"/>
      <c r="K6" s="250"/>
      <c r="L6" s="250"/>
    </row>
    <row r="7" spans="1:30" ht="8" customHeight="1" x14ac:dyDescent="0.35"/>
    <row r="8" spans="1:30" ht="39.6" customHeight="1" thickBot="1" x14ac:dyDescent="0.4">
      <c r="B8" s="323" t="s">
        <v>97</v>
      </c>
      <c r="C8" s="376" t="s">
        <v>147</v>
      </c>
      <c r="D8" s="376"/>
      <c r="E8" s="376"/>
      <c r="F8" s="376"/>
      <c r="G8" s="376"/>
      <c r="H8" s="376"/>
      <c r="I8" s="376"/>
      <c r="J8" s="249"/>
      <c r="K8" s="249"/>
    </row>
    <row r="9" spans="1:30" ht="87" customHeight="1" x14ac:dyDescent="0.35">
      <c r="B9" s="323"/>
      <c r="C9" s="377" t="s">
        <v>133</v>
      </c>
      <c r="D9" s="378"/>
      <c r="E9" s="378"/>
      <c r="F9" s="378"/>
      <c r="G9" s="378"/>
      <c r="H9" s="378"/>
      <c r="I9" s="379"/>
      <c r="J9" s="250"/>
      <c r="K9" s="250"/>
      <c r="L9" s="250"/>
    </row>
    <row r="10" spans="1:30" ht="15.75" customHeight="1" thickBot="1" x14ac:dyDescent="0.4">
      <c r="B10" s="323"/>
      <c r="C10" s="380"/>
      <c r="D10" s="381"/>
      <c r="E10" s="381"/>
      <c r="F10" s="381"/>
      <c r="G10" s="381"/>
      <c r="H10" s="381"/>
      <c r="I10" s="382"/>
      <c r="J10" s="250"/>
      <c r="K10" s="250"/>
      <c r="L10" s="250"/>
    </row>
    <row r="11" spans="1:30" ht="15.75" customHeight="1" x14ac:dyDescent="0.35">
      <c r="B11" s="277"/>
      <c r="C11" s="286"/>
      <c r="D11" s="286"/>
      <c r="E11" s="286"/>
      <c r="F11" s="286"/>
      <c r="G11" s="286"/>
      <c r="H11" s="286"/>
      <c r="I11" s="286"/>
      <c r="J11" s="250"/>
      <c r="K11" s="250"/>
      <c r="L11" s="250"/>
    </row>
    <row r="13" spans="1:30" s="47" customFormat="1" ht="33" customHeight="1" x14ac:dyDescent="0.8">
      <c r="A13" s="271" t="s">
        <v>98</v>
      </c>
      <c r="B13" s="271"/>
      <c r="C13" s="271"/>
      <c r="D13" s="271"/>
      <c r="E13" s="271"/>
      <c r="F13" s="271" t="s">
        <v>99</v>
      </c>
      <c r="G13" s="271" t="s">
        <v>116</v>
      </c>
      <c r="H13" s="271" t="s">
        <v>100</v>
      </c>
      <c r="I13" s="272" t="s">
        <v>101</v>
      </c>
      <c r="J13" s="272" t="s">
        <v>121</v>
      </c>
      <c r="K13" s="251"/>
      <c r="L13" s="251"/>
      <c r="M13" s="251"/>
      <c r="N13" s="251"/>
      <c r="O13" s="251"/>
      <c r="P13" s="251"/>
      <c r="Q13" s="251"/>
      <c r="R13" s="251"/>
      <c r="S13" s="251"/>
      <c r="T13" s="251"/>
      <c r="U13" s="251"/>
      <c r="V13" s="251"/>
      <c r="W13" s="251"/>
      <c r="X13" s="251"/>
      <c r="Y13" s="251"/>
      <c r="Z13" s="251"/>
      <c r="AA13" s="251"/>
      <c r="AB13" s="251"/>
      <c r="AC13" s="252"/>
      <c r="AD13" s="253"/>
    </row>
    <row r="14" spans="1:30" s="257" customFormat="1" ht="102" customHeight="1" x14ac:dyDescent="0.5">
      <c r="A14" s="369"/>
      <c r="B14" s="383" t="s">
        <v>167</v>
      </c>
      <c r="C14" s="383"/>
      <c r="D14" s="383"/>
      <c r="E14" s="384"/>
      <c r="F14" s="293"/>
      <c r="G14" s="294">
        <f>F14*9.9</f>
        <v>0</v>
      </c>
      <c r="H14" s="295" t="s">
        <v>139</v>
      </c>
      <c r="I14" s="255" t="s">
        <v>137</v>
      </c>
      <c r="J14" s="285" t="s">
        <v>138</v>
      </c>
    </row>
    <row r="15" spans="1:30" s="257" customFormat="1" ht="63.6" customHeight="1" x14ac:dyDescent="0.5">
      <c r="A15" s="369"/>
      <c r="B15" s="383" t="s">
        <v>136</v>
      </c>
      <c r="C15" s="383"/>
      <c r="D15" s="383"/>
      <c r="E15" s="384"/>
      <c r="F15" s="296"/>
      <c r="G15" s="310">
        <f>F15*(1/313)</f>
        <v>0</v>
      </c>
      <c r="H15" s="295" t="s">
        <v>139</v>
      </c>
      <c r="I15" s="258" t="s">
        <v>102</v>
      </c>
      <c r="J15" s="256"/>
    </row>
    <row r="16" spans="1:30" s="257" customFormat="1" ht="54" customHeight="1" x14ac:dyDescent="0.5">
      <c r="A16" s="369"/>
      <c r="B16" s="372" t="s">
        <v>166</v>
      </c>
      <c r="C16" s="372"/>
      <c r="D16" s="372"/>
      <c r="E16" s="373"/>
      <c r="F16" s="296"/>
      <c r="G16" s="280">
        <f>20*F16</f>
        <v>0</v>
      </c>
      <c r="H16" s="295" t="s">
        <v>139</v>
      </c>
      <c r="I16" s="258" t="s">
        <v>149</v>
      </c>
      <c r="J16" s="256"/>
    </row>
    <row r="17" spans="1:30" s="47" customFormat="1" ht="33" customHeight="1" x14ac:dyDescent="0.8">
      <c r="A17" s="273" t="s">
        <v>103</v>
      </c>
      <c r="B17" s="271"/>
      <c r="C17" s="271"/>
      <c r="D17" s="271"/>
      <c r="E17" s="271"/>
      <c r="F17" s="271" t="s">
        <v>99</v>
      </c>
      <c r="G17" s="275" t="s">
        <v>116</v>
      </c>
      <c r="H17" s="271" t="s">
        <v>100</v>
      </c>
      <c r="I17" s="272" t="s">
        <v>101</v>
      </c>
      <c r="J17" s="272" t="s">
        <v>118</v>
      </c>
      <c r="K17" s="251"/>
      <c r="L17" s="251"/>
      <c r="M17" s="251"/>
      <c r="N17" s="251"/>
      <c r="O17" s="251"/>
      <c r="P17" s="251"/>
      <c r="Q17" s="251"/>
      <c r="R17" s="251"/>
      <c r="S17" s="251"/>
      <c r="T17" s="251"/>
      <c r="U17" s="251"/>
      <c r="V17" s="251"/>
      <c r="W17" s="251"/>
      <c r="X17" s="251"/>
      <c r="Y17" s="251"/>
      <c r="Z17" s="251"/>
      <c r="AA17" s="251"/>
      <c r="AB17" s="251"/>
      <c r="AC17" s="252"/>
      <c r="AD17" s="253"/>
    </row>
    <row r="18" spans="1:30" s="257" customFormat="1" ht="31.5" customHeight="1" x14ac:dyDescent="0.5">
      <c r="A18" s="371" t="s">
        <v>103</v>
      </c>
      <c r="B18" s="365" t="s">
        <v>140</v>
      </c>
      <c r="C18" s="365"/>
      <c r="D18" s="365"/>
      <c r="E18" s="366"/>
      <c r="F18" s="293"/>
      <c r="G18" s="280">
        <f>F18*0.0093</f>
        <v>0</v>
      </c>
      <c r="H18" s="280" t="s">
        <v>117</v>
      </c>
      <c r="I18" s="264" t="s">
        <v>213</v>
      </c>
      <c r="J18" s="20" t="s">
        <v>119</v>
      </c>
    </row>
    <row r="19" spans="1:30" s="257" customFormat="1" ht="30" customHeight="1" x14ac:dyDescent="0.5">
      <c r="A19" s="369"/>
      <c r="B19" s="365" t="s">
        <v>187</v>
      </c>
      <c r="C19" s="365"/>
      <c r="D19" s="365"/>
      <c r="E19" s="366"/>
      <c r="F19" s="293"/>
      <c r="G19" s="281">
        <f>F19*477.12</f>
        <v>0</v>
      </c>
      <c r="H19" s="280" t="s">
        <v>117</v>
      </c>
      <c r="I19" s="306" t="s">
        <v>188</v>
      </c>
      <c r="J19" s="254"/>
    </row>
    <row r="20" spans="1:30" s="47" customFormat="1" ht="33" customHeight="1" x14ac:dyDescent="0.8">
      <c r="A20" s="273" t="s">
        <v>104</v>
      </c>
      <c r="B20" s="271"/>
      <c r="C20" s="271"/>
      <c r="D20" s="271"/>
      <c r="E20" s="271"/>
      <c r="F20" s="271" t="s">
        <v>99</v>
      </c>
      <c r="G20" s="275" t="s">
        <v>116</v>
      </c>
      <c r="H20" s="271" t="s">
        <v>100</v>
      </c>
      <c r="I20" s="272" t="s">
        <v>101</v>
      </c>
      <c r="J20" s="272" t="s">
        <v>118</v>
      </c>
      <c r="K20" s="251"/>
      <c r="L20" s="251"/>
      <c r="M20" s="251"/>
      <c r="N20" s="251"/>
      <c r="O20" s="251"/>
      <c r="P20" s="251"/>
      <c r="Q20" s="251"/>
      <c r="R20" s="251"/>
      <c r="S20" s="251"/>
      <c r="T20" s="251"/>
      <c r="U20" s="251"/>
      <c r="V20" s="251"/>
      <c r="W20" s="251"/>
      <c r="X20" s="251"/>
      <c r="Y20" s="251"/>
      <c r="Z20" s="251"/>
      <c r="AA20" s="251"/>
      <c r="AB20" s="251"/>
      <c r="AC20" s="252"/>
      <c r="AD20" s="253"/>
    </row>
    <row r="21" spans="1:30" s="257" customFormat="1" ht="39.6" customHeight="1" x14ac:dyDescent="0.5">
      <c r="A21" s="292"/>
      <c r="B21" s="374" t="s">
        <v>159</v>
      </c>
      <c r="C21" s="374"/>
      <c r="D21" s="374"/>
      <c r="E21" s="375"/>
      <c r="F21" s="293"/>
      <c r="G21" s="280">
        <f>F21*162.4/1000</f>
        <v>0</v>
      </c>
      <c r="H21" s="280" t="s">
        <v>117</v>
      </c>
      <c r="I21" s="1" t="s">
        <v>160</v>
      </c>
      <c r="J21" s="258" t="s">
        <v>132</v>
      </c>
    </row>
    <row r="22" spans="1:30" s="47" customFormat="1" ht="33" customHeight="1" x14ac:dyDescent="0.8">
      <c r="A22" s="273" t="s">
        <v>105</v>
      </c>
      <c r="B22" s="274"/>
      <c r="C22" s="275"/>
      <c r="D22" s="275"/>
      <c r="E22" s="275"/>
      <c r="F22" s="275" t="s">
        <v>153</v>
      </c>
      <c r="G22" s="275" t="s">
        <v>116</v>
      </c>
      <c r="H22" s="275" t="s">
        <v>100</v>
      </c>
      <c r="I22" s="276" t="s">
        <v>101</v>
      </c>
      <c r="J22" s="272" t="s">
        <v>118</v>
      </c>
      <c r="K22" s="251"/>
      <c r="L22" s="251"/>
      <c r="M22" s="251"/>
      <c r="N22" s="251"/>
      <c r="O22" s="251"/>
      <c r="P22" s="251"/>
      <c r="Q22" s="251"/>
      <c r="R22" s="251"/>
      <c r="S22" s="251"/>
      <c r="T22" s="251"/>
      <c r="U22" s="251"/>
      <c r="V22" s="251"/>
      <c r="W22" s="251"/>
      <c r="X22" s="251"/>
      <c r="Y22" s="251"/>
      <c r="Z22" s="251"/>
      <c r="AA22" s="251"/>
      <c r="AB22" s="251"/>
      <c r="AC22" s="252"/>
      <c r="AD22" s="253"/>
    </row>
    <row r="23" spans="1:30" ht="15" x14ac:dyDescent="0.4">
      <c r="A23" s="371" t="s">
        <v>105</v>
      </c>
      <c r="B23" s="365" t="s">
        <v>115</v>
      </c>
      <c r="C23" s="365"/>
      <c r="D23" s="365"/>
      <c r="E23" s="366"/>
      <c r="F23" s="284"/>
      <c r="G23" s="260">
        <f>F23*2.31</f>
        <v>0</v>
      </c>
      <c r="H23" s="82" t="s">
        <v>83</v>
      </c>
      <c r="I23" s="263" t="s">
        <v>207</v>
      </c>
      <c r="J23" s="261"/>
    </row>
    <row r="24" spans="1:30" ht="32.25" customHeight="1" x14ac:dyDescent="0.45">
      <c r="A24" s="369"/>
      <c r="B24" s="365" t="s">
        <v>114</v>
      </c>
      <c r="C24" s="365"/>
      <c r="D24" s="365"/>
      <c r="E24" s="366"/>
      <c r="F24" s="284"/>
      <c r="G24" s="260">
        <f>F24*2.68</f>
        <v>0</v>
      </c>
      <c r="H24" s="82" t="s">
        <v>83</v>
      </c>
      <c r="I24" s="263" t="s">
        <v>208</v>
      </c>
      <c r="J24" s="262"/>
    </row>
    <row r="25" spans="1:30" ht="24.75" customHeight="1" x14ac:dyDescent="0.5">
      <c r="A25" s="369"/>
      <c r="B25" s="372" t="s">
        <v>154</v>
      </c>
      <c r="C25" s="372"/>
      <c r="D25" s="372"/>
      <c r="E25" s="373"/>
      <c r="F25" s="284"/>
      <c r="G25" s="260">
        <f>F25*130/1000</f>
        <v>0</v>
      </c>
      <c r="H25" s="82" t="s">
        <v>117</v>
      </c>
      <c r="I25" s="258" t="s">
        <v>191</v>
      </c>
      <c r="J25" s="259"/>
    </row>
    <row r="26" spans="1:30" ht="33.75" customHeight="1" x14ac:dyDescent="0.5">
      <c r="A26" s="369"/>
      <c r="B26" s="372" t="s">
        <v>155</v>
      </c>
      <c r="C26" s="372"/>
      <c r="D26" s="372"/>
      <c r="E26" s="373"/>
      <c r="F26" s="284"/>
      <c r="G26" s="260">
        <f>F26*130/1000</f>
        <v>0</v>
      </c>
      <c r="H26" s="82" t="s">
        <v>117</v>
      </c>
      <c r="I26" s="258" t="s">
        <v>156</v>
      </c>
      <c r="J26" s="259"/>
    </row>
    <row r="27" spans="1:30" ht="24.75" customHeight="1" x14ac:dyDescent="0.5">
      <c r="A27" s="369"/>
      <c r="B27" s="372"/>
      <c r="C27" s="372"/>
      <c r="D27" s="372"/>
      <c r="E27" s="373"/>
      <c r="F27" s="284"/>
      <c r="G27" s="260"/>
      <c r="H27" s="82"/>
      <c r="I27" s="258"/>
      <c r="J27" s="259"/>
    </row>
    <row r="28" spans="1:30" s="257" customFormat="1" ht="17.649999999999999" x14ac:dyDescent="0.5">
      <c r="A28" s="369"/>
      <c r="B28" s="372"/>
      <c r="C28" s="372"/>
      <c r="D28" s="372"/>
      <c r="E28" s="373"/>
      <c r="F28" s="284"/>
      <c r="G28" s="254"/>
      <c r="H28" s="254"/>
      <c r="I28" s="86"/>
      <c r="J28" s="254"/>
    </row>
    <row r="29" spans="1:30" s="47" customFormat="1" ht="33" customHeight="1" x14ac:dyDescent="0.8">
      <c r="A29" s="273" t="s">
        <v>106</v>
      </c>
      <c r="B29" s="271"/>
      <c r="C29" s="271"/>
      <c r="D29" s="271"/>
      <c r="E29" s="271"/>
      <c r="F29" s="271" t="s">
        <v>99</v>
      </c>
      <c r="G29" s="275" t="s">
        <v>116</v>
      </c>
      <c r="H29" s="271" t="s">
        <v>100</v>
      </c>
      <c r="I29" s="272" t="s">
        <v>101</v>
      </c>
      <c r="J29" s="272" t="s">
        <v>118</v>
      </c>
      <c r="K29" s="251"/>
      <c r="L29" s="251"/>
      <c r="M29" s="251"/>
      <c r="N29" s="251"/>
      <c r="O29" s="251"/>
      <c r="P29" s="251"/>
      <c r="Q29" s="251"/>
      <c r="R29" s="251"/>
      <c r="S29" s="251"/>
      <c r="T29" s="251"/>
      <c r="U29" s="251"/>
      <c r="V29" s="251"/>
      <c r="W29" s="251"/>
      <c r="X29" s="251"/>
      <c r="Y29" s="251"/>
      <c r="Z29" s="251"/>
      <c r="AA29" s="251"/>
      <c r="AB29" s="251"/>
      <c r="AC29" s="252"/>
      <c r="AD29" s="253"/>
    </row>
    <row r="30" spans="1:30" s="257" customFormat="1" ht="60.75" x14ac:dyDescent="0.5">
      <c r="A30" s="371" t="s">
        <v>106</v>
      </c>
      <c r="B30" s="372" t="s">
        <v>123</v>
      </c>
      <c r="C30" s="372"/>
      <c r="D30" s="372"/>
      <c r="E30" s="373"/>
      <c r="F30" s="280"/>
      <c r="G30" s="280"/>
      <c r="H30" s="280" t="s">
        <v>107</v>
      </c>
      <c r="I30" s="258" t="s">
        <v>151</v>
      </c>
      <c r="J30" s="254"/>
    </row>
    <row r="31" spans="1:30" s="257" customFormat="1" ht="31.5" hidden="1" customHeight="1" x14ac:dyDescent="0.5">
      <c r="A31" s="369"/>
      <c r="B31" s="365" t="s">
        <v>108</v>
      </c>
      <c r="C31" s="365"/>
      <c r="D31" s="365"/>
      <c r="E31" s="366"/>
      <c r="F31" s="280"/>
      <c r="G31" s="280"/>
      <c r="H31" s="280" t="s">
        <v>109</v>
      </c>
      <c r="I31" s="258" t="s">
        <v>110</v>
      </c>
      <c r="J31" s="254"/>
    </row>
    <row r="32" spans="1:30" s="257" customFormat="1" ht="31.5" customHeight="1" x14ac:dyDescent="0.5">
      <c r="A32" s="369"/>
      <c r="B32" s="372" t="s">
        <v>122</v>
      </c>
      <c r="C32" s="372"/>
      <c r="D32" s="372"/>
      <c r="E32" s="373"/>
      <c r="F32" s="280"/>
      <c r="G32" s="280">
        <f>G33+G34+G35</f>
        <v>0</v>
      </c>
      <c r="H32" s="280" t="s">
        <v>117</v>
      </c>
      <c r="I32" s="258" t="s">
        <v>111</v>
      </c>
      <c r="J32" s="254"/>
    </row>
    <row r="33" spans="1:30" s="257" customFormat="1" ht="31.5" customHeight="1" x14ac:dyDescent="0.5">
      <c r="A33" s="369"/>
      <c r="B33" s="374" t="s">
        <v>152</v>
      </c>
      <c r="C33" s="374"/>
      <c r="D33" s="374"/>
      <c r="E33" s="375"/>
      <c r="F33" s="293"/>
      <c r="G33" s="280">
        <f>F33*40</f>
        <v>0</v>
      </c>
      <c r="H33" s="280" t="s">
        <v>117</v>
      </c>
      <c r="I33" s="258"/>
      <c r="J33" s="254"/>
    </row>
    <row r="34" spans="1:30" s="257" customFormat="1" ht="37.25" customHeight="1" x14ac:dyDescent="0.5">
      <c r="A34" s="369"/>
      <c r="B34" s="374" t="s">
        <v>130</v>
      </c>
      <c r="C34" s="374"/>
      <c r="D34" s="374"/>
      <c r="E34" s="375"/>
      <c r="F34" s="293"/>
      <c r="G34" s="280">
        <f>F34*40</f>
        <v>0</v>
      </c>
      <c r="H34" s="280" t="s">
        <v>117</v>
      </c>
      <c r="I34" s="258"/>
      <c r="J34" s="254"/>
    </row>
    <row r="35" spans="1:30" s="257" customFormat="1" ht="36" customHeight="1" x14ac:dyDescent="0.5">
      <c r="A35" s="369"/>
      <c r="B35" s="374" t="s">
        <v>131</v>
      </c>
      <c r="C35" s="374"/>
      <c r="D35" s="374"/>
      <c r="E35" s="375"/>
      <c r="F35" s="293"/>
      <c r="G35" s="280">
        <f>F35*30</f>
        <v>0</v>
      </c>
      <c r="H35" s="280" t="s">
        <v>117</v>
      </c>
      <c r="I35" s="258"/>
      <c r="J35" s="254"/>
    </row>
    <row r="36" spans="1:30" s="47" customFormat="1" ht="33" customHeight="1" x14ac:dyDescent="0.8">
      <c r="A36" s="273" t="s">
        <v>120</v>
      </c>
      <c r="B36" s="271"/>
      <c r="C36" s="271"/>
      <c r="D36" s="271"/>
      <c r="E36" s="271"/>
      <c r="F36" s="271" t="s">
        <v>99</v>
      </c>
      <c r="G36" s="275" t="s">
        <v>116</v>
      </c>
      <c r="H36" s="271" t="s">
        <v>100</v>
      </c>
      <c r="I36" s="271" t="s">
        <v>101</v>
      </c>
      <c r="J36" s="272" t="s">
        <v>118</v>
      </c>
      <c r="K36" s="251"/>
      <c r="L36" s="251"/>
      <c r="M36" s="251"/>
      <c r="N36" s="251"/>
      <c r="O36" s="251"/>
      <c r="P36" s="251"/>
      <c r="Q36" s="251"/>
      <c r="R36" s="251"/>
      <c r="S36" s="251"/>
      <c r="T36" s="251"/>
      <c r="U36" s="251"/>
      <c r="V36" s="251"/>
      <c r="W36" s="251"/>
      <c r="X36" s="251"/>
      <c r="Y36" s="251"/>
      <c r="Z36" s="251"/>
      <c r="AA36" s="251"/>
      <c r="AB36" s="251"/>
      <c r="AC36" s="252"/>
      <c r="AD36" s="253"/>
    </row>
    <row r="37" spans="1:30" s="257" customFormat="1" ht="60.75" x14ac:dyDescent="0.5">
      <c r="A37" s="371" t="s">
        <v>120</v>
      </c>
      <c r="B37" s="372" t="s">
        <v>124</v>
      </c>
      <c r="C37" s="372"/>
      <c r="D37" s="372"/>
      <c r="E37" s="373"/>
      <c r="F37" s="280"/>
      <c r="G37" s="282">
        <f>36*F38*F39/1000</f>
        <v>0</v>
      </c>
      <c r="H37" s="280" t="s">
        <v>117</v>
      </c>
      <c r="I37" s="258" t="s">
        <v>193</v>
      </c>
      <c r="J37" s="254"/>
    </row>
    <row r="38" spans="1:30" s="257" customFormat="1" ht="15.6" customHeight="1" x14ac:dyDescent="0.5">
      <c r="A38" s="369"/>
      <c r="B38" s="365" t="s">
        <v>129</v>
      </c>
      <c r="C38" s="365"/>
      <c r="D38" s="365"/>
      <c r="E38" s="366"/>
      <c r="F38" s="293"/>
      <c r="G38" s="280"/>
      <c r="H38" s="280"/>
      <c r="I38" s="258"/>
      <c r="J38" s="254"/>
    </row>
    <row r="39" spans="1:30" s="257" customFormat="1" ht="17.649999999999999" x14ac:dyDescent="0.5">
      <c r="A39" s="369"/>
      <c r="B39" s="365" t="s">
        <v>125</v>
      </c>
      <c r="C39" s="365"/>
      <c r="D39" s="365"/>
      <c r="E39" s="366"/>
      <c r="F39" s="293"/>
      <c r="G39" s="280"/>
      <c r="H39" s="280"/>
      <c r="I39" s="264"/>
      <c r="J39" s="254"/>
    </row>
    <row r="40" spans="1:30" s="257" customFormat="1" ht="45.75" x14ac:dyDescent="0.5">
      <c r="A40" s="369"/>
      <c r="B40" s="372" t="s">
        <v>126</v>
      </c>
      <c r="C40" s="372"/>
      <c r="D40" s="372"/>
      <c r="E40" s="373"/>
      <c r="F40" s="297"/>
      <c r="G40" s="282">
        <f>112.7*F41*F42/1000</f>
        <v>0</v>
      </c>
      <c r="H40" s="280" t="s">
        <v>117</v>
      </c>
      <c r="I40" s="264" t="s">
        <v>192</v>
      </c>
      <c r="J40" s="254"/>
    </row>
    <row r="41" spans="1:30" s="257" customFormat="1" ht="17.649999999999999" x14ac:dyDescent="0.5">
      <c r="A41" s="369"/>
      <c r="B41" s="365" t="s">
        <v>128</v>
      </c>
      <c r="C41" s="365"/>
      <c r="D41" s="365"/>
      <c r="E41" s="366"/>
      <c r="F41" s="293"/>
      <c r="G41" s="294"/>
      <c r="H41" s="280"/>
      <c r="I41" s="264"/>
      <c r="J41" s="254"/>
    </row>
    <row r="42" spans="1:30" s="257" customFormat="1" ht="17.649999999999999" x14ac:dyDescent="0.5">
      <c r="A42" s="369"/>
      <c r="B42" s="374" t="s">
        <v>127</v>
      </c>
      <c r="C42" s="374"/>
      <c r="D42" s="374"/>
      <c r="E42" s="375"/>
      <c r="F42" s="293"/>
      <c r="G42" s="280"/>
      <c r="H42" s="280"/>
      <c r="I42" s="264"/>
      <c r="J42" s="254"/>
    </row>
    <row r="43" spans="1:30" s="47" customFormat="1" ht="33" customHeight="1" x14ac:dyDescent="0.8">
      <c r="A43" s="273" t="s">
        <v>112</v>
      </c>
      <c r="B43" s="271"/>
      <c r="C43" s="271"/>
      <c r="D43" s="271"/>
      <c r="E43" s="271"/>
      <c r="F43" s="271" t="s">
        <v>163</v>
      </c>
      <c r="G43" s="275" t="s">
        <v>116</v>
      </c>
      <c r="H43" s="271" t="s">
        <v>100</v>
      </c>
      <c r="I43" s="271" t="s">
        <v>101</v>
      </c>
      <c r="J43" s="271" t="s">
        <v>121</v>
      </c>
      <c r="K43" s="251"/>
      <c r="L43" s="251"/>
      <c r="M43" s="251"/>
      <c r="N43" s="251"/>
      <c r="O43" s="251"/>
      <c r="P43" s="251"/>
      <c r="Q43" s="251"/>
      <c r="R43" s="251"/>
      <c r="S43" s="251"/>
      <c r="T43" s="251"/>
      <c r="U43" s="251"/>
      <c r="V43" s="251"/>
      <c r="W43" s="251"/>
      <c r="X43" s="251"/>
      <c r="Y43" s="251"/>
      <c r="Z43" s="251"/>
      <c r="AA43" s="251"/>
      <c r="AB43" s="251"/>
      <c r="AC43" s="252"/>
      <c r="AD43" s="253"/>
    </row>
    <row r="44" spans="1:30" s="257" customFormat="1" ht="51.6" customHeight="1" x14ac:dyDescent="0.5">
      <c r="A44" s="369" t="s">
        <v>112</v>
      </c>
      <c r="B44" s="365" t="s">
        <v>161</v>
      </c>
      <c r="C44" s="365"/>
      <c r="D44" s="365"/>
      <c r="E44" s="366"/>
      <c r="F44" s="293"/>
      <c r="G44" s="280">
        <f>F44*0.58</f>
        <v>0</v>
      </c>
      <c r="H44" s="280" t="s">
        <v>164</v>
      </c>
      <c r="I44" s="291" t="s">
        <v>150</v>
      </c>
      <c r="J44" s="254"/>
    </row>
    <row r="45" spans="1:30" s="257" customFormat="1" ht="30.75" x14ac:dyDescent="0.5">
      <c r="A45" s="369"/>
      <c r="B45" s="365" t="s">
        <v>162</v>
      </c>
      <c r="C45" s="365"/>
      <c r="D45" s="365"/>
      <c r="E45" s="366"/>
      <c r="F45" s="293"/>
      <c r="G45" s="280">
        <f>F45*0.1715</f>
        <v>0</v>
      </c>
      <c r="H45" s="280" t="s">
        <v>164</v>
      </c>
      <c r="I45" s="283" t="s">
        <v>134</v>
      </c>
      <c r="J45" s="254"/>
    </row>
    <row r="46" spans="1:30" s="257" customFormat="1" ht="17.649999999999999" x14ac:dyDescent="0.5">
      <c r="A46" s="369"/>
      <c r="B46" s="365"/>
      <c r="C46" s="365"/>
      <c r="D46" s="365"/>
      <c r="E46" s="366"/>
      <c r="F46" s="293"/>
      <c r="G46" s="280"/>
      <c r="H46" s="280"/>
      <c r="I46" s="258"/>
      <c r="J46" s="254"/>
    </row>
    <row r="47" spans="1:30" s="47" customFormat="1" ht="33" customHeight="1" x14ac:dyDescent="0.8">
      <c r="A47" s="273" t="s">
        <v>113</v>
      </c>
      <c r="B47" s="271"/>
      <c r="C47" s="271"/>
      <c r="D47" s="271"/>
      <c r="E47" s="271"/>
      <c r="F47" s="271" t="s">
        <v>99</v>
      </c>
      <c r="G47" s="275" t="s">
        <v>116</v>
      </c>
      <c r="H47" s="271" t="s">
        <v>100</v>
      </c>
      <c r="I47" s="271" t="s">
        <v>101</v>
      </c>
      <c r="J47" s="271" t="s">
        <v>118</v>
      </c>
      <c r="K47" s="251"/>
      <c r="L47" s="251"/>
      <c r="M47" s="251"/>
      <c r="N47" s="251"/>
      <c r="O47" s="251"/>
      <c r="P47" s="251"/>
      <c r="Q47" s="251"/>
      <c r="R47" s="251"/>
      <c r="S47" s="251"/>
      <c r="T47" s="251"/>
      <c r="U47" s="251"/>
      <c r="V47" s="251"/>
      <c r="W47" s="251"/>
      <c r="X47" s="251"/>
      <c r="Y47" s="251"/>
      <c r="Z47" s="251"/>
      <c r="AA47" s="251"/>
      <c r="AB47" s="251"/>
      <c r="AC47" s="252"/>
      <c r="AD47" s="253"/>
    </row>
    <row r="48" spans="1:30" s="257" customFormat="1" ht="31.25" customHeight="1" x14ac:dyDescent="0.5">
      <c r="A48" s="369"/>
      <c r="B48" s="365" t="s">
        <v>141</v>
      </c>
      <c r="C48" s="365"/>
      <c r="D48" s="365"/>
      <c r="E48" s="366"/>
      <c r="F48" s="293"/>
      <c r="G48" s="280">
        <f>F48*0.0051</f>
        <v>0</v>
      </c>
      <c r="H48" s="280" t="s">
        <v>117</v>
      </c>
      <c r="I48" s="1" t="s">
        <v>165</v>
      </c>
      <c r="J48" s="254"/>
    </row>
    <row r="49" spans="1:30" s="257" customFormat="1" ht="17.649999999999999" x14ac:dyDescent="0.5">
      <c r="A49" s="369"/>
      <c r="B49" s="365"/>
      <c r="C49" s="365"/>
      <c r="D49" s="365"/>
      <c r="E49" s="366"/>
      <c r="F49" s="280"/>
      <c r="G49" s="280"/>
      <c r="H49" s="280"/>
      <c r="I49" s="1"/>
      <c r="J49" s="254"/>
    </row>
    <row r="50" spans="1:30" s="257" customFormat="1" ht="49.25" customHeight="1" x14ac:dyDescent="0.5">
      <c r="A50" s="369"/>
      <c r="B50" s="365" t="s">
        <v>206</v>
      </c>
      <c r="C50" s="365"/>
      <c r="D50" s="365"/>
      <c r="E50" s="366"/>
      <c r="F50" s="280"/>
      <c r="G50" s="280"/>
      <c r="H50" s="280"/>
      <c r="I50" s="289" t="s">
        <v>84</v>
      </c>
      <c r="J50" s="288"/>
      <c r="K50" s="288"/>
      <c r="L50" s="288"/>
      <c r="M50" s="288"/>
      <c r="N50" s="288"/>
      <c r="O50" s="288"/>
      <c r="P50" s="288"/>
      <c r="Q50" s="288"/>
      <c r="R50" s="288"/>
      <c r="S50" s="288"/>
      <c r="T50" s="288"/>
      <c r="U50" s="288"/>
      <c r="V50" s="288"/>
      <c r="W50" s="288"/>
      <c r="X50" s="288"/>
      <c r="Y50" s="288"/>
      <c r="Z50" s="288"/>
      <c r="AA50" s="288"/>
      <c r="AB50" s="288"/>
      <c r="AC50" s="288"/>
      <c r="AD50" s="288"/>
    </row>
    <row r="51" spans="1:30" s="257" customFormat="1" ht="17.649999999999999" x14ac:dyDescent="0.5">
      <c r="A51" s="369"/>
      <c r="B51" s="365"/>
      <c r="C51" s="365"/>
      <c r="D51" s="365"/>
      <c r="E51" s="366"/>
      <c r="F51" s="280"/>
      <c r="G51" s="280"/>
      <c r="H51" s="280"/>
      <c r="I51" s="1"/>
      <c r="J51" s="254"/>
    </row>
    <row r="52" spans="1:30" s="257" customFormat="1" ht="17.649999999999999" x14ac:dyDescent="0.5">
      <c r="A52" s="369"/>
      <c r="B52" s="365"/>
      <c r="C52" s="365"/>
      <c r="D52" s="365"/>
      <c r="E52" s="366"/>
      <c r="F52" s="280"/>
      <c r="G52" s="280"/>
      <c r="H52" s="280"/>
      <c r="I52" s="1"/>
      <c r="J52" s="254"/>
    </row>
    <row r="53" spans="1:30" s="257" customFormat="1" ht="28.9" x14ac:dyDescent="0.5">
      <c r="A53" s="369"/>
      <c r="B53" s="365" t="s">
        <v>169</v>
      </c>
      <c r="C53" s="365"/>
      <c r="D53" s="365"/>
      <c r="E53" s="366"/>
      <c r="F53" s="293"/>
      <c r="G53" s="280">
        <f>F53/1000</f>
        <v>0</v>
      </c>
      <c r="H53" s="280" t="s">
        <v>168</v>
      </c>
      <c r="I53" s="1" t="s">
        <v>170</v>
      </c>
      <c r="J53" s="254"/>
    </row>
    <row r="54" spans="1:30" s="257" customFormat="1" ht="17.649999999999999" x14ac:dyDescent="0.5">
      <c r="A54" s="370"/>
      <c r="B54" s="365"/>
      <c r="C54" s="365"/>
      <c r="D54" s="365"/>
      <c r="E54" s="366"/>
      <c r="F54" s="280"/>
      <c r="G54" s="280"/>
      <c r="H54" s="280"/>
      <c r="I54" s="1"/>
      <c r="J54" s="254"/>
    </row>
    <row r="55" spans="1:30" x14ac:dyDescent="0.35">
      <c r="A55" s="367"/>
      <c r="B55" s="367"/>
      <c r="C55" s="367"/>
      <c r="D55" s="367"/>
      <c r="E55" s="368"/>
      <c r="F55" s="265"/>
      <c r="G55" s="265"/>
      <c r="H55" s="265"/>
      <c r="I55" s="266"/>
      <c r="J55" s="265"/>
    </row>
    <row r="56" spans="1:30" x14ac:dyDescent="0.35">
      <c r="A56" s="364"/>
      <c r="B56" s="364"/>
      <c r="C56" s="364"/>
      <c r="D56" s="364"/>
      <c r="E56" s="364"/>
    </row>
    <row r="57" spans="1:30" x14ac:dyDescent="0.35">
      <c r="A57" s="364"/>
      <c r="B57" s="364"/>
      <c r="C57" s="364"/>
      <c r="D57" s="364"/>
      <c r="E57" s="364"/>
    </row>
    <row r="58" spans="1:30" x14ac:dyDescent="0.35">
      <c r="A58" s="364"/>
      <c r="B58" s="364"/>
      <c r="C58" s="364"/>
      <c r="D58" s="364"/>
      <c r="E58" s="364"/>
    </row>
    <row r="59" spans="1:30" x14ac:dyDescent="0.35">
      <c r="A59" s="364"/>
      <c r="B59" s="364"/>
      <c r="C59" s="364"/>
      <c r="D59" s="364"/>
      <c r="E59" s="364"/>
    </row>
    <row r="60" spans="1:30" x14ac:dyDescent="0.35">
      <c r="A60" s="364"/>
      <c r="B60" s="364"/>
      <c r="C60" s="364"/>
      <c r="D60" s="364"/>
      <c r="E60" s="364"/>
    </row>
    <row r="61" spans="1:30" x14ac:dyDescent="0.35">
      <c r="A61" s="364"/>
      <c r="B61" s="364"/>
      <c r="C61" s="364"/>
      <c r="D61" s="364"/>
      <c r="E61" s="364"/>
    </row>
    <row r="62" spans="1:30" x14ac:dyDescent="0.35">
      <c r="A62" s="364"/>
      <c r="B62" s="364"/>
      <c r="C62" s="364"/>
      <c r="D62" s="364"/>
      <c r="E62" s="364"/>
    </row>
    <row r="63" spans="1:30" x14ac:dyDescent="0.35">
      <c r="A63" s="364"/>
      <c r="B63" s="364"/>
      <c r="C63" s="364"/>
      <c r="D63" s="364"/>
      <c r="E63" s="364"/>
    </row>
    <row r="64" spans="1:30" x14ac:dyDescent="0.35">
      <c r="A64" s="364"/>
      <c r="B64" s="364"/>
      <c r="C64" s="364"/>
      <c r="D64" s="364"/>
      <c r="E64" s="364"/>
    </row>
    <row r="65" spans="1:5" x14ac:dyDescent="0.35">
      <c r="A65" s="364"/>
      <c r="B65" s="364"/>
      <c r="C65" s="364"/>
      <c r="D65" s="364"/>
      <c r="E65" s="364"/>
    </row>
    <row r="66" spans="1:5" x14ac:dyDescent="0.35">
      <c r="A66" s="364"/>
      <c r="B66" s="364"/>
      <c r="C66" s="364"/>
      <c r="D66" s="364"/>
      <c r="E66" s="364"/>
    </row>
    <row r="67" spans="1:5" x14ac:dyDescent="0.35">
      <c r="A67" s="364"/>
      <c r="B67" s="364"/>
      <c r="C67" s="364"/>
      <c r="D67" s="364"/>
      <c r="E67" s="364"/>
    </row>
    <row r="68" spans="1:5" x14ac:dyDescent="0.35">
      <c r="A68" s="364"/>
      <c r="B68" s="364"/>
      <c r="C68" s="364"/>
      <c r="D68" s="364"/>
      <c r="E68" s="364"/>
    </row>
    <row r="69" spans="1:5" x14ac:dyDescent="0.35">
      <c r="A69" s="364"/>
      <c r="B69" s="364"/>
      <c r="C69" s="364"/>
      <c r="D69" s="364"/>
      <c r="E69" s="364"/>
    </row>
    <row r="70" spans="1:5" x14ac:dyDescent="0.35">
      <c r="A70" s="364"/>
      <c r="B70" s="364"/>
      <c r="C70" s="364"/>
      <c r="D70" s="364"/>
      <c r="E70" s="364"/>
    </row>
    <row r="71" spans="1:5" x14ac:dyDescent="0.35">
      <c r="A71" s="364"/>
      <c r="B71" s="364"/>
      <c r="C71" s="364"/>
      <c r="D71" s="364"/>
      <c r="E71" s="364"/>
    </row>
    <row r="72" spans="1:5" x14ac:dyDescent="0.35">
      <c r="A72" s="364"/>
      <c r="B72" s="364"/>
      <c r="C72" s="364"/>
      <c r="D72" s="364"/>
      <c r="E72" s="364"/>
    </row>
    <row r="73" spans="1:5" x14ac:dyDescent="0.35">
      <c r="A73" s="364"/>
      <c r="B73" s="364"/>
      <c r="C73" s="364"/>
      <c r="D73" s="364"/>
      <c r="E73" s="364"/>
    </row>
    <row r="74" spans="1:5" x14ac:dyDescent="0.35">
      <c r="A74" s="364"/>
      <c r="B74" s="364"/>
      <c r="C74" s="364"/>
      <c r="D74" s="364"/>
      <c r="E74" s="364"/>
    </row>
    <row r="75" spans="1:5" x14ac:dyDescent="0.35">
      <c r="A75" s="364"/>
      <c r="B75" s="364"/>
      <c r="C75" s="364"/>
      <c r="D75" s="364"/>
      <c r="E75" s="364"/>
    </row>
    <row r="76" spans="1:5" x14ac:dyDescent="0.35">
      <c r="A76" s="364"/>
      <c r="B76" s="364"/>
      <c r="C76" s="364"/>
      <c r="D76" s="364"/>
      <c r="E76" s="364"/>
    </row>
    <row r="77" spans="1:5" x14ac:dyDescent="0.35">
      <c r="A77" s="364"/>
      <c r="B77" s="364"/>
      <c r="C77" s="364"/>
      <c r="D77" s="364"/>
      <c r="E77" s="364"/>
    </row>
    <row r="78" spans="1:5" x14ac:dyDescent="0.35">
      <c r="A78" s="364"/>
      <c r="B78" s="364"/>
      <c r="C78" s="364"/>
      <c r="D78" s="364"/>
      <c r="E78" s="364"/>
    </row>
    <row r="79" spans="1:5" x14ac:dyDescent="0.35">
      <c r="A79" s="364"/>
      <c r="B79" s="364"/>
      <c r="C79" s="364"/>
      <c r="D79" s="364"/>
      <c r="E79" s="364"/>
    </row>
    <row r="80" spans="1:5" x14ac:dyDescent="0.35">
      <c r="A80" s="364"/>
      <c r="B80" s="364"/>
      <c r="C80" s="364"/>
      <c r="D80" s="364"/>
      <c r="E80" s="364"/>
    </row>
    <row r="81" spans="1:5" x14ac:dyDescent="0.35">
      <c r="A81" s="364"/>
      <c r="B81" s="364"/>
      <c r="C81" s="364"/>
      <c r="D81" s="364"/>
      <c r="E81" s="364"/>
    </row>
    <row r="82" spans="1:5" x14ac:dyDescent="0.35">
      <c r="A82" s="364"/>
      <c r="B82" s="364"/>
      <c r="C82" s="364"/>
      <c r="D82" s="364"/>
      <c r="E82" s="364"/>
    </row>
    <row r="83" spans="1:5" x14ac:dyDescent="0.35">
      <c r="A83" s="364"/>
      <c r="B83" s="364"/>
      <c r="C83" s="364"/>
      <c r="D83" s="364"/>
      <c r="E83" s="364"/>
    </row>
    <row r="84" spans="1:5" x14ac:dyDescent="0.35">
      <c r="A84" s="364"/>
      <c r="B84" s="364"/>
      <c r="C84" s="364"/>
      <c r="D84" s="364"/>
      <c r="E84" s="364"/>
    </row>
    <row r="85" spans="1:5" x14ac:dyDescent="0.35">
      <c r="A85" s="364"/>
      <c r="B85" s="364"/>
      <c r="C85" s="364"/>
      <c r="D85" s="364"/>
      <c r="E85" s="364"/>
    </row>
    <row r="86" spans="1:5" x14ac:dyDescent="0.35">
      <c r="A86" s="364"/>
      <c r="B86" s="364"/>
      <c r="C86" s="364"/>
      <c r="D86" s="364"/>
      <c r="E86" s="364"/>
    </row>
    <row r="87" spans="1:5" x14ac:dyDescent="0.35">
      <c r="A87" s="364"/>
      <c r="B87" s="364"/>
      <c r="C87" s="364"/>
      <c r="D87" s="364"/>
      <c r="E87" s="364"/>
    </row>
    <row r="88" spans="1:5" x14ac:dyDescent="0.35">
      <c r="A88" s="364"/>
      <c r="B88" s="364"/>
      <c r="C88" s="364"/>
      <c r="D88" s="364"/>
      <c r="E88" s="364"/>
    </row>
    <row r="89" spans="1:5" x14ac:dyDescent="0.35">
      <c r="A89" s="364"/>
      <c r="B89" s="364"/>
      <c r="C89" s="364"/>
      <c r="D89" s="364"/>
      <c r="E89" s="364"/>
    </row>
    <row r="90" spans="1:5" x14ac:dyDescent="0.35">
      <c r="A90" s="364"/>
      <c r="B90" s="364"/>
      <c r="C90" s="364"/>
      <c r="D90" s="364"/>
      <c r="E90" s="364"/>
    </row>
    <row r="91" spans="1:5" x14ac:dyDescent="0.35">
      <c r="A91" s="364"/>
      <c r="B91" s="364"/>
      <c r="C91" s="364"/>
      <c r="D91" s="364"/>
      <c r="E91" s="364"/>
    </row>
    <row r="92" spans="1:5" x14ac:dyDescent="0.35">
      <c r="A92" s="364"/>
      <c r="B92" s="364"/>
      <c r="C92" s="364"/>
      <c r="D92" s="364"/>
      <c r="E92" s="364"/>
    </row>
    <row r="93" spans="1:5" x14ac:dyDescent="0.35">
      <c r="A93" s="364"/>
      <c r="B93" s="364"/>
      <c r="C93" s="364"/>
      <c r="D93" s="364"/>
      <c r="E93" s="364"/>
    </row>
    <row r="94" spans="1:5" x14ac:dyDescent="0.35">
      <c r="A94" s="364"/>
      <c r="B94" s="364"/>
      <c r="C94" s="364"/>
      <c r="D94" s="364"/>
      <c r="E94" s="364"/>
    </row>
    <row r="95" spans="1:5" x14ac:dyDescent="0.35">
      <c r="A95" s="364"/>
      <c r="B95" s="364"/>
      <c r="C95" s="364"/>
      <c r="D95" s="364"/>
      <c r="E95" s="364"/>
    </row>
    <row r="96" spans="1:5" x14ac:dyDescent="0.35">
      <c r="A96" s="364"/>
      <c r="B96" s="364"/>
      <c r="C96" s="364"/>
      <c r="D96" s="364"/>
      <c r="E96" s="364"/>
    </row>
    <row r="97" spans="1:5" x14ac:dyDescent="0.35">
      <c r="A97" s="364"/>
      <c r="B97" s="364"/>
      <c r="C97" s="364"/>
      <c r="D97" s="364"/>
      <c r="E97" s="364"/>
    </row>
    <row r="98" spans="1:5" x14ac:dyDescent="0.35">
      <c r="A98" s="364"/>
      <c r="B98" s="364"/>
      <c r="C98" s="364"/>
      <c r="D98" s="364"/>
      <c r="E98" s="364"/>
    </row>
    <row r="99" spans="1:5" x14ac:dyDescent="0.35">
      <c r="A99" s="364"/>
      <c r="B99" s="364"/>
      <c r="C99" s="364"/>
      <c r="D99" s="364"/>
      <c r="E99" s="364"/>
    </row>
    <row r="100" spans="1:5" x14ac:dyDescent="0.35">
      <c r="A100" s="364"/>
      <c r="B100" s="364"/>
      <c r="C100" s="364"/>
      <c r="D100" s="364"/>
      <c r="E100" s="364"/>
    </row>
    <row r="101" spans="1:5" x14ac:dyDescent="0.35">
      <c r="A101" s="364"/>
      <c r="B101" s="364"/>
      <c r="C101" s="364"/>
      <c r="D101" s="364"/>
      <c r="E101" s="364"/>
    </row>
    <row r="102" spans="1:5" x14ac:dyDescent="0.35">
      <c r="A102" s="364"/>
      <c r="B102" s="364"/>
      <c r="C102" s="364"/>
      <c r="D102" s="364"/>
      <c r="E102" s="364"/>
    </row>
    <row r="103" spans="1:5" x14ac:dyDescent="0.35">
      <c r="A103" s="364"/>
      <c r="B103" s="364"/>
      <c r="C103" s="364"/>
      <c r="D103" s="364"/>
      <c r="E103" s="364"/>
    </row>
    <row r="104" spans="1:5" x14ac:dyDescent="0.35">
      <c r="A104" s="364"/>
      <c r="B104" s="364"/>
      <c r="C104" s="364"/>
      <c r="D104" s="364"/>
      <c r="E104" s="364"/>
    </row>
    <row r="105" spans="1:5" x14ac:dyDescent="0.35">
      <c r="A105" s="364"/>
      <c r="B105" s="364"/>
      <c r="C105" s="364"/>
      <c r="D105" s="364"/>
      <c r="E105" s="364"/>
    </row>
    <row r="106" spans="1:5" x14ac:dyDescent="0.35">
      <c r="A106" s="364"/>
      <c r="B106" s="364"/>
      <c r="C106" s="364"/>
      <c r="D106" s="364"/>
      <c r="E106" s="364"/>
    </row>
    <row r="107" spans="1:5" x14ac:dyDescent="0.35">
      <c r="A107" s="364"/>
      <c r="B107" s="364"/>
      <c r="C107" s="364"/>
      <c r="D107" s="364"/>
      <c r="E107" s="364"/>
    </row>
    <row r="108" spans="1:5" x14ac:dyDescent="0.35">
      <c r="A108" s="364"/>
      <c r="B108" s="364"/>
      <c r="C108" s="364"/>
      <c r="D108" s="364"/>
      <c r="E108" s="364"/>
    </row>
    <row r="109" spans="1:5" x14ac:dyDescent="0.35">
      <c r="A109" s="364"/>
      <c r="B109" s="364"/>
      <c r="C109" s="364"/>
      <c r="D109" s="364"/>
      <c r="E109" s="364"/>
    </row>
    <row r="110" spans="1:5" x14ac:dyDescent="0.35">
      <c r="A110" s="364"/>
      <c r="B110" s="364"/>
      <c r="C110" s="364"/>
      <c r="D110" s="364"/>
      <c r="E110" s="364"/>
    </row>
    <row r="111" spans="1:5" x14ac:dyDescent="0.35">
      <c r="A111" s="364"/>
      <c r="B111" s="364"/>
      <c r="C111" s="364"/>
      <c r="D111" s="364"/>
      <c r="E111" s="364"/>
    </row>
    <row r="112" spans="1:5" x14ac:dyDescent="0.35">
      <c r="A112" s="364"/>
      <c r="B112" s="364"/>
      <c r="C112" s="364"/>
      <c r="D112" s="364"/>
      <c r="E112" s="364"/>
    </row>
    <row r="113" spans="1:5" x14ac:dyDescent="0.35">
      <c r="A113" s="364"/>
      <c r="B113" s="364"/>
      <c r="C113" s="364"/>
      <c r="D113" s="364"/>
      <c r="E113" s="364"/>
    </row>
    <row r="114" spans="1:5" x14ac:dyDescent="0.35">
      <c r="A114" s="364"/>
      <c r="B114" s="364"/>
      <c r="C114" s="364"/>
      <c r="D114" s="364"/>
      <c r="E114" s="364"/>
    </row>
    <row r="115" spans="1:5" x14ac:dyDescent="0.35">
      <c r="A115" s="364"/>
      <c r="B115" s="364"/>
      <c r="C115" s="364"/>
      <c r="D115" s="364"/>
      <c r="E115" s="364"/>
    </row>
    <row r="116" spans="1:5" x14ac:dyDescent="0.35">
      <c r="A116" s="364"/>
      <c r="B116" s="364"/>
      <c r="C116" s="364"/>
      <c r="D116" s="364"/>
      <c r="E116" s="364"/>
    </row>
    <row r="117" spans="1:5" x14ac:dyDescent="0.35">
      <c r="A117" s="364"/>
      <c r="B117" s="364"/>
      <c r="C117" s="364"/>
      <c r="D117" s="364"/>
      <c r="E117" s="364"/>
    </row>
    <row r="118" spans="1:5" x14ac:dyDescent="0.35">
      <c r="A118" s="364"/>
      <c r="B118" s="364"/>
      <c r="C118" s="364"/>
      <c r="D118" s="364"/>
      <c r="E118" s="364"/>
    </row>
    <row r="119" spans="1:5" x14ac:dyDescent="0.35">
      <c r="A119" s="364"/>
      <c r="B119" s="364"/>
      <c r="C119" s="364"/>
      <c r="D119" s="364"/>
      <c r="E119" s="364"/>
    </row>
    <row r="120" spans="1:5" x14ac:dyDescent="0.35">
      <c r="A120" s="364"/>
      <c r="B120" s="364"/>
      <c r="C120" s="364"/>
      <c r="D120" s="364"/>
      <c r="E120" s="364"/>
    </row>
    <row r="121" spans="1:5" x14ac:dyDescent="0.35">
      <c r="A121" s="364"/>
      <c r="B121" s="364"/>
      <c r="C121" s="364"/>
      <c r="D121" s="364"/>
      <c r="E121" s="364"/>
    </row>
    <row r="122" spans="1:5" x14ac:dyDescent="0.35">
      <c r="A122" s="364"/>
      <c r="B122" s="364"/>
      <c r="C122" s="364"/>
      <c r="D122" s="364"/>
      <c r="E122" s="364"/>
    </row>
    <row r="123" spans="1:5" x14ac:dyDescent="0.35">
      <c r="A123" s="364"/>
      <c r="B123" s="364"/>
      <c r="C123" s="364"/>
      <c r="D123" s="364"/>
      <c r="E123" s="364"/>
    </row>
    <row r="124" spans="1:5" x14ac:dyDescent="0.35">
      <c r="A124" s="364"/>
      <c r="B124" s="364"/>
      <c r="C124" s="364"/>
      <c r="D124" s="364"/>
      <c r="E124" s="364"/>
    </row>
    <row r="125" spans="1:5" x14ac:dyDescent="0.35">
      <c r="A125" s="364"/>
      <c r="B125" s="364"/>
      <c r="C125" s="364"/>
      <c r="D125" s="364"/>
      <c r="E125" s="364"/>
    </row>
    <row r="126" spans="1:5" x14ac:dyDescent="0.35">
      <c r="A126" s="364"/>
      <c r="B126" s="364"/>
      <c r="C126" s="364"/>
      <c r="D126" s="364"/>
      <c r="E126" s="364"/>
    </row>
    <row r="127" spans="1:5" x14ac:dyDescent="0.35">
      <c r="A127" s="364"/>
      <c r="B127" s="364"/>
      <c r="C127" s="364"/>
      <c r="D127" s="364"/>
      <c r="E127" s="364"/>
    </row>
    <row r="128" spans="1:5" x14ac:dyDescent="0.35">
      <c r="A128" s="364"/>
      <c r="B128" s="364"/>
      <c r="C128" s="364"/>
      <c r="D128" s="364"/>
      <c r="E128" s="364"/>
    </row>
    <row r="129" spans="1:5" x14ac:dyDescent="0.35">
      <c r="A129" s="364"/>
      <c r="B129" s="364"/>
      <c r="C129" s="364"/>
      <c r="D129" s="364"/>
      <c r="E129" s="364"/>
    </row>
    <row r="130" spans="1:5" x14ac:dyDescent="0.35">
      <c r="A130" s="364"/>
      <c r="B130" s="364"/>
      <c r="C130" s="364"/>
      <c r="D130" s="364"/>
      <c r="E130" s="364"/>
    </row>
    <row r="131" spans="1:5" x14ac:dyDescent="0.35">
      <c r="A131" s="364"/>
      <c r="B131" s="364"/>
      <c r="C131" s="364"/>
      <c r="D131" s="364"/>
      <c r="E131" s="364"/>
    </row>
    <row r="132" spans="1:5" x14ac:dyDescent="0.35">
      <c r="A132" s="364"/>
      <c r="B132" s="364"/>
      <c r="C132" s="364"/>
      <c r="D132" s="364"/>
      <c r="E132" s="364"/>
    </row>
    <row r="133" spans="1:5" x14ac:dyDescent="0.35">
      <c r="A133" s="364"/>
      <c r="B133" s="364"/>
      <c r="C133" s="364"/>
      <c r="D133" s="364"/>
      <c r="E133" s="364"/>
    </row>
    <row r="134" spans="1:5" x14ac:dyDescent="0.35">
      <c r="A134" s="364"/>
      <c r="B134" s="364"/>
      <c r="C134" s="364"/>
      <c r="D134" s="364"/>
      <c r="E134" s="364"/>
    </row>
    <row r="135" spans="1:5" x14ac:dyDescent="0.35">
      <c r="A135" s="364"/>
      <c r="B135" s="364"/>
      <c r="C135" s="364"/>
      <c r="D135" s="364"/>
      <c r="E135" s="364"/>
    </row>
    <row r="136" spans="1:5" x14ac:dyDescent="0.35">
      <c r="A136" s="364"/>
      <c r="B136" s="364"/>
      <c r="C136" s="364"/>
      <c r="D136" s="364"/>
      <c r="E136" s="364"/>
    </row>
    <row r="137" spans="1:5" x14ac:dyDescent="0.35">
      <c r="A137" s="364"/>
      <c r="B137" s="364"/>
      <c r="C137" s="364"/>
      <c r="D137" s="364"/>
      <c r="E137" s="364"/>
    </row>
    <row r="138" spans="1:5" x14ac:dyDescent="0.35">
      <c r="A138" s="364"/>
      <c r="B138" s="364"/>
      <c r="C138" s="364"/>
      <c r="D138" s="364"/>
      <c r="E138" s="364"/>
    </row>
    <row r="139" spans="1:5" x14ac:dyDescent="0.35">
      <c r="A139" s="364"/>
      <c r="B139" s="364"/>
      <c r="C139" s="364"/>
      <c r="D139" s="364"/>
      <c r="E139" s="364"/>
    </row>
    <row r="140" spans="1:5" x14ac:dyDescent="0.35">
      <c r="A140" s="364"/>
      <c r="B140" s="364"/>
      <c r="C140" s="364"/>
      <c r="D140" s="364"/>
      <c r="E140" s="364"/>
    </row>
    <row r="141" spans="1:5" x14ac:dyDescent="0.35">
      <c r="A141" s="364"/>
      <c r="B141" s="364"/>
      <c r="C141" s="364"/>
      <c r="D141" s="364"/>
      <c r="E141" s="364"/>
    </row>
    <row r="142" spans="1:5" x14ac:dyDescent="0.35">
      <c r="A142" s="364"/>
      <c r="B142" s="364"/>
      <c r="C142" s="364"/>
      <c r="D142" s="364"/>
      <c r="E142" s="364"/>
    </row>
    <row r="143" spans="1:5" x14ac:dyDescent="0.35">
      <c r="A143" s="364"/>
      <c r="B143" s="364"/>
      <c r="C143" s="364"/>
      <c r="D143" s="364"/>
      <c r="E143" s="364"/>
    </row>
    <row r="144" spans="1:5" x14ac:dyDescent="0.35">
      <c r="A144" s="364"/>
      <c r="B144" s="364"/>
      <c r="C144" s="364"/>
      <c r="D144" s="364"/>
      <c r="E144" s="364"/>
    </row>
    <row r="145" spans="1:5" x14ac:dyDescent="0.35">
      <c r="A145" s="364"/>
      <c r="B145" s="364"/>
      <c r="C145" s="364"/>
      <c r="D145" s="364"/>
      <c r="E145" s="364"/>
    </row>
    <row r="146" spans="1:5" x14ac:dyDescent="0.35">
      <c r="A146" s="364"/>
      <c r="B146" s="364"/>
      <c r="C146" s="364"/>
      <c r="D146" s="364"/>
      <c r="E146" s="364"/>
    </row>
    <row r="147" spans="1:5" x14ac:dyDescent="0.35">
      <c r="A147" s="364"/>
      <c r="B147" s="364"/>
      <c r="C147" s="364"/>
      <c r="D147" s="364"/>
      <c r="E147" s="364"/>
    </row>
    <row r="148" spans="1:5" x14ac:dyDescent="0.35">
      <c r="A148" s="364"/>
      <c r="B148" s="364"/>
      <c r="C148" s="364"/>
      <c r="D148" s="364"/>
      <c r="E148" s="364"/>
    </row>
    <row r="149" spans="1:5" x14ac:dyDescent="0.35">
      <c r="A149" s="364"/>
      <c r="B149" s="364"/>
      <c r="C149" s="364"/>
      <c r="D149" s="364"/>
      <c r="E149" s="364"/>
    </row>
    <row r="150" spans="1:5" x14ac:dyDescent="0.35">
      <c r="A150" s="364"/>
      <c r="B150" s="364"/>
      <c r="C150" s="364"/>
      <c r="D150" s="364"/>
      <c r="E150" s="364"/>
    </row>
    <row r="151" spans="1:5" x14ac:dyDescent="0.35">
      <c r="A151" s="364"/>
      <c r="B151" s="364"/>
      <c r="C151" s="364"/>
      <c r="D151" s="364"/>
      <c r="E151" s="364"/>
    </row>
    <row r="152" spans="1:5" x14ac:dyDescent="0.35">
      <c r="A152" s="364"/>
      <c r="B152" s="364"/>
      <c r="C152" s="364"/>
      <c r="D152" s="364"/>
      <c r="E152" s="364"/>
    </row>
    <row r="153" spans="1:5" x14ac:dyDescent="0.35">
      <c r="A153" s="364"/>
      <c r="B153" s="364"/>
      <c r="C153" s="364"/>
      <c r="D153" s="364"/>
      <c r="E153" s="364"/>
    </row>
    <row r="154" spans="1:5" x14ac:dyDescent="0.35">
      <c r="A154" s="364"/>
      <c r="B154" s="364"/>
      <c r="C154" s="364"/>
      <c r="D154" s="364"/>
      <c r="E154" s="364"/>
    </row>
    <row r="155" spans="1:5" x14ac:dyDescent="0.35">
      <c r="A155" s="364"/>
      <c r="B155" s="364"/>
      <c r="C155" s="364"/>
      <c r="D155" s="364"/>
      <c r="E155" s="364"/>
    </row>
    <row r="156" spans="1:5" x14ac:dyDescent="0.35">
      <c r="A156" s="364"/>
      <c r="B156" s="364"/>
      <c r="C156" s="364"/>
      <c r="D156" s="364"/>
      <c r="E156" s="364"/>
    </row>
    <row r="157" spans="1:5" x14ac:dyDescent="0.35">
      <c r="A157" s="364"/>
      <c r="B157" s="364"/>
      <c r="C157" s="364"/>
      <c r="D157" s="364"/>
      <c r="E157" s="364"/>
    </row>
    <row r="158" spans="1:5" x14ac:dyDescent="0.35">
      <c r="A158" s="364"/>
      <c r="B158" s="364"/>
      <c r="C158" s="364"/>
      <c r="D158" s="364"/>
      <c r="E158" s="364"/>
    </row>
    <row r="159" spans="1:5" x14ac:dyDescent="0.35">
      <c r="A159" s="364"/>
      <c r="B159" s="364"/>
      <c r="C159" s="364"/>
      <c r="D159" s="364"/>
      <c r="E159" s="364"/>
    </row>
    <row r="160" spans="1:5" x14ac:dyDescent="0.35">
      <c r="A160" s="364"/>
      <c r="B160" s="364"/>
      <c r="C160" s="364"/>
      <c r="D160" s="364"/>
      <c r="E160" s="364"/>
    </row>
    <row r="161" spans="1:5" x14ac:dyDescent="0.35">
      <c r="A161" s="364"/>
      <c r="B161" s="364"/>
      <c r="C161" s="364"/>
      <c r="D161" s="364"/>
      <c r="E161" s="364"/>
    </row>
    <row r="162" spans="1:5" x14ac:dyDescent="0.35">
      <c r="A162" s="364"/>
      <c r="B162" s="364"/>
      <c r="C162" s="364"/>
      <c r="D162" s="364"/>
      <c r="E162" s="364"/>
    </row>
    <row r="163" spans="1:5" x14ac:dyDescent="0.35">
      <c r="A163" s="364"/>
      <c r="B163" s="364"/>
      <c r="C163" s="364"/>
      <c r="D163" s="364"/>
      <c r="E163" s="364"/>
    </row>
    <row r="164" spans="1:5" x14ac:dyDescent="0.35">
      <c r="A164" s="364"/>
      <c r="B164" s="364"/>
      <c r="C164" s="364"/>
      <c r="D164" s="364"/>
      <c r="E164" s="364"/>
    </row>
    <row r="165" spans="1:5" x14ac:dyDescent="0.35">
      <c r="A165" s="364"/>
      <c r="B165" s="364"/>
      <c r="C165" s="364"/>
      <c r="D165" s="364"/>
      <c r="E165" s="364"/>
    </row>
    <row r="166" spans="1:5" x14ac:dyDescent="0.35">
      <c r="A166" s="364"/>
      <c r="B166" s="364"/>
      <c r="C166" s="364"/>
      <c r="D166" s="364"/>
      <c r="E166" s="364"/>
    </row>
    <row r="167" spans="1:5" x14ac:dyDescent="0.35">
      <c r="A167" s="364"/>
      <c r="B167" s="364"/>
      <c r="C167" s="364"/>
      <c r="D167" s="364"/>
      <c r="E167" s="364"/>
    </row>
    <row r="168" spans="1:5" x14ac:dyDescent="0.35">
      <c r="A168" s="364"/>
      <c r="B168" s="364"/>
      <c r="C168" s="364"/>
      <c r="D168" s="364"/>
      <c r="E168" s="364"/>
    </row>
    <row r="169" spans="1:5" x14ac:dyDescent="0.35">
      <c r="A169" s="364"/>
      <c r="B169" s="364"/>
      <c r="C169" s="364"/>
      <c r="D169" s="364"/>
      <c r="E169" s="364"/>
    </row>
    <row r="170" spans="1:5" x14ac:dyDescent="0.35">
      <c r="A170" s="364"/>
      <c r="B170" s="364"/>
      <c r="C170" s="364"/>
      <c r="D170" s="364"/>
      <c r="E170" s="364"/>
    </row>
    <row r="171" spans="1:5" x14ac:dyDescent="0.35">
      <c r="A171" s="364"/>
      <c r="B171" s="364"/>
      <c r="C171" s="364"/>
      <c r="D171" s="364"/>
      <c r="E171" s="364"/>
    </row>
    <row r="172" spans="1:5" x14ac:dyDescent="0.35">
      <c r="A172" s="364"/>
      <c r="B172" s="364"/>
      <c r="C172" s="364"/>
      <c r="D172" s="364"/>
      <c r="E172" s="364"/>
    </row>
    <row r="173" spans="1:5" x14ac:dyDescent="0.35">
      <c r="A173" s="364"/>
      <c r="B173" s="364"/>
      <c r="C173" s="364"/>
      <c r="D173" s="364"/>
      <c r="E173" s="364"/>
    </row>
    <row r="174" spans="1:5" x14ac:dyDescent="0.35">
      <c r="A174" s="364"/>
      <c r="B174" s="364"/>
      <c r="C174" s="364"/>
      <c r="D174" s="364"/>
      <c r="E174" s="364"/>
    </row>
    <row r="175" spans="1:5" x14ac:dyDescent="0.35">
      <c r="A175" s="364"/>
      <c r="B175" s="364"/>
      <c r="C175" s="364"/>
      <c r="D175" s="364"/>
      <c r="E175" s="364"/>
    </row>
    <row r="176" spans="1:5" x14ac:dyDescent="0.35">
      <c r="A176" s="364"/>
      <c r="B176" s="364"/>
      <c r="C176" s="364"/>
      <c r="D176" s="364"/>
      <c r="E176" s="364"/>
    </row>
    <row r="177" spans="1:5" x14ac:dyDescent="0.35">
      <c r="A177" s="364"/>
      <c r="B177" s="364"/>
      <c r="C177" s="364"/>
      <c r="D177" s="364"/>
      <c r="E177" s="364"/>
    </row>
    <row r="178" spans="1:5" x14ac:dyDescent="0.35">
      <c r="A178" s="364"/>
      <c r="B178" s="364"/>
      <c r="C178" s="364"/>
      <c r="D178" s="364"/>
      <c r="E178" s="364"/>
    </row>
    <row r="179" spans="1:5" x14ac:dyDescent="0.35">
      <c r="A179" s="364"/>
      <c r="B179" s="364"/>
      <c r="C179" s="364"/>
      <c r="D179" s="364"/>
      <c r="E179" s="364"/>
    </row>
    <row r="180" spans="1:5" x14ac:dyDescent="0.35">
      <c r="A180" s="364"/>
      <c r="B180" s="364"/>
      <c r="C180" s="364"/>
      <c r="D180" s="364"/>
      <c r="E180" s="364"/>
    </row>
    <row r="181" spans="1:5" x14ac:dyDescent="0.35">
      <c r="A181" s="364"/>
      <c r="B181" s="364"/>
      <c r="C181" s="364"/>
      <c r="D181" s="364"/>
      <c r="E181" s="364"/>
    </row>
    <row r="182" spans="1:5" x14ac:dyDescent="0.35">
      <c r="A182" s="364"/>
      <c r="B182" s="364"/>
      <c r="C182" s="364"/>
      <c r="D182" s="364"/>
      <c r="E182" s="364"/>
    </row>
    <row r="183" spans="1:5" x14ac:dyDescent="0.35">
      <c r="A183" s="364"/>
      <c r="B183" s="364"/>
      <c r="C183" s="364"/>
      <c r="D183" s="364"/>
      <c r="E183" s="364"/>
    </row>
    <row r="184" spans="1:5" x14ac:dyDescent="0.35">
      <c r="A184" s="364"/>
      <c r="B184" s="364"/>
      <c r="C184" s="364"/>
      <c r="D184" s="364"/>
      <c r="E184" s="364"/>
    </row>
    <row r="185" spans="1:5" x14ac:dyDescent="0.35">
      <c r="A185" s="364"/>
      <c r="B185" s="364"/>
      <c r="C185" s="364"/>
      <c r="D185" s="364"/>
      <c r="E185" s="364"/>
    </row>
    <row r="186" spans="1:5" x14ac:dyDescent="0.35">
      <c r="A186" s="364"/>
      <c r="B186" s="364"/>
      <c r="C186" s="364"/>
      <c r="D186" s="364"/>
      <c r="E186" s="364"/>
    </row>
    <row r="187" spans="1:5" x14ac:dyDescent="0.35">
      <c r="A187" s="364"/>
      <c r="B187" s="364"/>
      <c r="C187" s="364"/>
      <c r="D187" s="364"/>
      <c r="E187" s="364"/>
    </row>
    <row r="188" spans="1:5" x14ac:dyDescent="0.35">
      <c r="A188" s="364"/>
      <c r="B188" s="364"/>
      <c r="C188" s="364"/>
      <c r="D188" s="364"/>
      <c r="E188" s="364"/>
    </row>
    <row r="189" spans="1:5" x14ac:dyDescent="0.35">
      <c r="A189" s="364"/>
      <c r="B189" s="364"/>
      <c r="C189" s="364"/>
      <c r="D189" s="364"/>
      <c r="E189" s="364"/>
    </row>
    <row r="190" spans="1:5" x14ac:dyDescent="0.35">
      <c r="A190" s="364"/>
      <c r="B190" s="364"/>
      <c r="C190" s="364"/>
      <c r="D190" s="364"/>
      <c r="E190" s="364"/>
    </row>
    <row r="191" spans="1:5" x14ac:dyDescent="0.35">
      <c r="A191" s="364"/>
      <c r="B191" s="364"/>
      <c r="C191" s="364"/>
      <c r="D191" s="364"/>
      <c r="E191" s="364"/>
    </row>
    <row r="192" spans="1:5" x14ac:dyDescent="0.35">
      <c r="A192" s="364"/>
      <c r="B192" s="364"/>
      <c r="C192" s="364"/>
      <c r="D192" s="364"/>
      <c r="E192" s="364"/>
    </row>
    <row r="193" spans="1:5" x14ac:dyDescent="0.35">
      <c r="A193" s="364"/>
      <c r="B193" s="364"/>
      <c r="C193" s="364"/>
      <c r="D193" s="364"/>
      <c r="E193" s="364"/>
    </row>
    <row r="194" spans="1:5" x14ac:dyDescent="0.35">
      <c r="A194" s="364"/>
      <c r="B194" s="364"/>
      <c r="C194" s="364"/>
      <c r="D194" s="364"/>
      <c r="E194" s="364"/>
    </row>
    <row r="195" spans="1:5" x14ac:dyDescent="0.35">
      <c r="A195" s="364"/>
      <c r="B195" s="364"/>
      <c r="C195" s="364"/>
      <c r="D195" s="364"/>
      <c r="E195" s="364"/>
    </row>
    <row r="196" spans="1:5" x14ac:dyDescent="0.35">
      <c r="A196" s="364"/>
      <c r="B196" s="364"/>
      <c r="C196" s="364"/>
      <c r="D196" s="364"/>
      <c r="E196" s="364"/>
    </row>
    <row r="197" spans="1:5" x14ac:dyDescent="0.35">
      <c r="A197" s="364"/>
      <c r="B197" s="364"/>
      <c r="C197" s="364"/>
      <c r="D197" s="364"/>
      <c r="E197" s="364"/>
    </row>
    <row r="198" spans="1:5" x14ac:dyDescent="0.35">
      <c r="A198" s="364"/>
      <c r="B198" s="364"/>
      <c r="C198" s="364"/>
      <c r="D198" s="364"/>
      <c r="E198" s="364"/>
    </row>
    <row r="199" spans="1:5" x14ac:dyDescent="0.35">
      <c r="A199" s="364"/>
      <c r="B199" s="364"/>
      <c r="C199" s="364"/>
      <c r="D199" s="364"/>
      <c r="E199" s="364"/>
    </row>
    <row r="200" spans="1:5" x14ac:dyDescent="0.35">
      <c r="A200" s="364"/>
      <c r="B200" s="364"/>
      <c r="C200" s="364"/>
      <c r="D200" s="364"/>
      <c r="E200" s="364"/>
    </row>
    <row r="201" spans="1:5" x14ac:dyDescent="0.35">
      <c r="A201" s="364"/>
      <c r="B201" s="364"/>
      <c r="C201" s="364"/>
      <c r="D201" s="364"/>
      <c r="E201" s="364"/>
    </row>
    <row r="202" spans="1:5" x14ac:dyDescent="0.35">
      <c r="A202" s="364"/>
      <c r="B202" s="364"/>
      <c r="C202" s="364"/>
      <c r="D202" s="364"/>
      <c r="E202" s="364"/>
    </row>
    <row r="203" spans="1:5" x14ac:dyDescent="0.35">
      <c r="A203" s="364"/>
      <c r="B203" s="364"/>
      <c r="C203" s="364"/>
      <c r="D203" s="364"/>
      <c r="E203" s="364"/>
    </row>
    <row r="204" spans="1:5" x14ac:dyDescent="0.35">
      <c r="A204" s="364"/>
      <c r="B204" s="364"/>
      <c r="C204" s="364"/>
      <c r="D204" s="364"/>
      <c r="E204" s="364"/>
    </row>
    <row r="205" spans="1:5" x14ac:dyDescent="0.35">
      <c r="A205" s="364"/>
      <c r="B205" s="364"/>
      <c r="C205" s="364"/>
      <c r="D205" s="364"/>
      <c r="E205" s="364"/>
    </row>
    <row r="206" spans="1:5" x14ac:dyDescent="0.35">
      <c r="A206" s="364"/>
      <c r="B206" s="364"/>
      <c r="C206" s="364"/>
      <c r="D206" s="364"/>
      <c r="E206" s="364"/>
    </row>
    <row r="207" spans="1:5" x14ac:dyDescent="0.35">
      <c r="A207" s="364"/>
      <c r="B207" s="364"/>
      <c r="C207" s="364"/>
      <c r="D207" s="364"/>
      <c r="E207" s="364"/>
    </row>
    <row r="208" spans="1:5" x14ac:dyDescent="0.35">
      <c r="A208" s="364"/>
      <c r="B208" s="364"/>
      <c r="C208" s="364"/>
      <c r="D208" s="364"/>
      <c r="E208" s="364"/>
    </row>
    <row r="209" spans="1:5" x14ac:dyDescent="0.35">
      <c r="A209" s="364"/>
      <c r="B209" s="364"/>
      <c r="C209" s="364"/>
      <c r="D209" s="364"/>
      <c r="E209" s="364"/>
    </row>
    <row r="210" spans="1:5" x14ac:dyDescent="0.35">
      <c r="A210" s="364"/>
      <c r="B210" s="364"/>
      <c r="C210" s="364"/>
      <c r="D210" s="364"/>
      <c r="E210" s="364"/>
    </row>
    <row r="211" spans="1:5" x14ac:dyDescent="0.35">
      <c r="A211" s="364"/>
      <c r="B211" s="364"/>
      <c r="C211" s="364"/>
      <c r="D211" s="364"/>
      <c r="E211" s="364"/>
    </row>
    <row r="212" spans="1:5" x14ac:dyDescent="0.35">
      <c r="A212" s="364"/>
      <c r="B212" s="364"/>
      <c r="C212" s="364"/>
      <c r="D212" s="364"/>
      <c r="E212" s="364"/>
    </row>
    <row r="213" spans="1:5" x14ac:dyDescent="0.35">
      <c r="A213" s="364"/>
      <c r="B213" s="364"/>
      <c r="C213" s="364"/>
      <c r="D213" s="364"/>
      <c r="E213" s="364"/>
    </row>
    <row r="214" spans="1:5" x14ac:dyDescent="0.35">
      <c r="A214" s="364"/>
      <c r="B214" s="364"/>
      <c r="C214" s="364"/>
      <c r="D214" s="364"/>
      <c r="E214" s="364"/>
    </row>
    <row r="215" spans="1:5" x14ac:dyDescent="0.35">
      <c r="A215" s="364"/>
      <c r="B215" s="364"/>
      <c r="C215" s="364"/>
      <c r="D215" s="364"/>
      <c r="E215" s="364"/>
    </row>
    <row r="216" spans="1:5" x14ac:dyDescent="0.35">
      <c r="A216" s="364"/>
      <c r="B216" s="364"/>
      <c r="C216" s="364"/>
      <c r="D216" s="364"/>
      <c r="E216" s="364"/>
    </row>
    <row r="217" spans="1:5" x14ac:dyDescent="0.35">
      <c r="A217" s="364"/>
      <c r="B217" s="364"/>
      <c r="C217" s="364"/>
      <c r="D217" s="364"/>
      <c r="E217" s="364"/>
    </row>
    <row r="218" spans="1:5" x14ac:dyDescent="0.35">
      <c r="A218" s="364"/>
      <c r="B218" s="364"/>
      <c r="C218" s="364"/>
      <c r="D218" s="364"/>
      <c r="E218" s="364"/>
    </row>
    <row r="219" spans="1:5" x14ac:dyDescent="0.35">
      <c r="A219" s="364"/>
      <c r="B219" s="364"/>
      <c r="C219" s="364"/>
      <c r="D219" s="364"/>
      <c r="E219" s="364"/>
    </row>
    <row r="220" spans="1:5" x14ac:dyDescent="0.35">
      <c r="A220" s="364"/>
      <c r="B220" s="364"/>
      <c r="C220" s="364"/>
      <c r="D220" s="364"/>
      <c r="E220" s="364"/>
    </row>
    <row r="221" spans="1:5" x14ac:dyDescent="0.35">
      <c r="A221" s="364"/>
      <c r="B221" s="364"/>
      <c r="C221" s="364"/>
      <c r="D221" s="364"/>
      <c r="E221" s="364"/>
    </row>
    <row r="222" spans="1:5" x14ac:dyDescent="0.35">
      <c r="A222" s="364"/>
      <c r="B222" s="364"/>
      <c r="C222" s="364"/>
      <c r="D222" s="364"/>
      <c r="E222" s="364"/>
    </row>
    <row r="223" spans="1:5" x14ac:dyDescent="0.35">
      <c r="A223" s="364"/>
      <c r="B223" s="364"/>
      <c r="C223" s="364"/>
      <c r="D223" s="364"/>
      <c r="E223" s="364"/>
    </row>
    <row r="224" spans="1:5" x14ac:dyDescent="0.35">
      <c r="A224" s="364"/>
      <c r="B224" s="364"/>
      <c r="C224" s="364"/>
      <c r="D224" s="364"/>
      <c r="E224" s="364"/>
    </row>
    <row r="225" spans="1:5" x14ac:dyDescent="0.35">
      <c r="A225" s="364"/>
      <c r="B225" s="364"/>
      <c r="C225" s="364"/>
      <c r="D225" s="364"/>
      <c r="E225" s="364"/>
    </row>
    <row r="226" spans="1:5" x14ac:dyDescent="0.35">
      <c r="A226" s="364"/>
      <c r="B226" s="364"/>
      <c r="C226" s="364"/>
      <c r="D226" s="364"/>
      <c r="E226" s="364"/>
    </row>
    <row r="227" spans="1:5" x14ac:dyDescent="0.35">
      <c r="A227" s="364"/>
      <c r="B227" s="364"/>
      <c r="C227" s="364"/>
      <c r="D227" s="364"/>
      <c r="E227" s="364"/>
    </row>
    <row r="228" spans="1:5" x14ac:dyDescent="0.35">
      <c r="A228" s="364"/>
      <c r="B228" s="364"/>
      <c r="C228" s="364"/>
      <c r="D228" s="364"/>
      <c r="E228" s="364"/>
    </row>
    <row r="229" spans="1:5" x14ac:dyDescent="0.35">
      <c r="A229" s="364"/>
      <c r="B229" s="364"/>
      <c r="C229" s="364"/>
      <c r="D229" s="364"/>
      <c r="E229" s="364"/>
    </row>
    <row r="230" spans="1:5" x14ac:dyDescent="0.35">
      <c r="A230" s="364"/>
      <c r="B230" s="364"/>
      <c r="C230" s="364"/>
      <c r="D230" s="364"/>
      <c r="E230" s="364"/>
    </row>
    <row r="231" spans="1:5" x14ac:dyDescent="0.35">
      <c r="A231" s="364"/>
      <c r="B231" s="364"/>
      <c r="C231" s="364"/>
      <c r="D231" s="364"/>
      <c r="E231" s="364"/>
    </row>
    <row r="232" spans="1:5" x14ac:dyDescent="0.35">
      <c r="A232" s="364"/>
      <c r="B232" s="364"/>
      <c r="C232" s="364"/>
      <c r="D232" s="364"/>
      <c r="E232" s="364"/>
    </row>
    <row r="233" spans="1:5" x14ac:dyDescent="0.35">
      <c r="A233" s="364"/>
      <c r="B233" s="364"/>
      <c r="C233" s="364"/>
      <c r="D233" s="364"/>
      <c r="E233" s="364"/>
    </row>
    <row r="234" spans="1:5" x14ac:dyDescent="0.35">
      <c r="A234" s="364"/>
      <c r="B234" s="364"/>
      <c r="C234" s="364"/>
      <c r="D234" s="364"/>
      <c r="E234" s="364"/>
    </row>
    <row r="235" spans="1:5" x14ac:dyDescent="0.35">
      <c r="A235" s="364"/>
      <c r="B235" s="364"/>
      <c r="C235" s="364"/>
      <c r="D235" s="364"/>
      <c r="E235" s="364"/>
    </row>
    <row r="236" spans="1:5" x14ac:dyDescent="0.35">
      <c r="A236" s="364"/>
      <c r="B236" s="364"/>
      <c r="C236" s="364"/>
      <c r="D236" s="364"/>
      <c r="E236" s="364"/>
    </row>
    <row r="237" spans="1:5" x14ac:dyDescent="0.35">
      <c r="A237" s="364"/>
      <c r="B237" s="364"/>
      <c r="C237" s="364"/>
      <c r="D237" s="364"/>
      <c r="E237" s="364"/>
    </row>
    <row r="238" spans="1:5" x14ac:dyDescent="0.35">
      <c r="A238" s="364"/>
      <c r="B238" s="364"/>
      <c r="C238" s="364"/>
      <c r="D238" s="364"/>
      <c r="E238" s="364"/>
    </row>
    <row r="239" spans="1:5" x14ac:dyDescent="0.35">
      <c r="A239" s="364"/>
      <c r="B239" s="364"/>
      <c r="C239" s="364"/>
      <c r="D239" s="364"/>
      <c r="E239" s="364"/>
    </row>
    <row r="240" spans="1:5" x14ac:dyDescent="0.35">
      <c r="A240" s="364"/>
      <c r="B240" s="364"/>
      <c r="C240" s="364"/>
      <c r="D240" s="364"/>
      <c r="E240" s="364"/>
    </row>
    <row r="241" spans="1:5" x14ac:dyDescent="0.35">
      <c r="A241" s="364"/>
      <c r="B241" s="364"/>
      <c r="C241" s="364"/>
      <c r="D241" s="364"/>
      <c r="E241" s="364"/>
    </row>
    <row r="242" spans="1:5" x14ac:dyDescent="0.35">
      <c r="A242" s="364"/>
      <c r="B242" s="364"/>
      <c r="C242" s="364"/>
      <c r="D242" s="364"/>
      <c r="E242" s="364"/>
    </row>
    <row r="243" spans="1:5" x14ac:dyDescent="0.35">
      <c r="A243" s="364"/>
      <c r="B243" s="364"/>
      <c r="C243" s="364"/>
      <c r="D243" s="364"/>
      <c r="E243" s="364"/>
    </row>
    <row r="244" spans="1:5" x14ac:dyDescent="0.35">
      <c r="A244" s="364"/>
      <c r="B244" s="364"/>
      <c r="C244" s="364"/>
      <c r="D244" s="364"/>
      <c r="E244" s="364"/>
    </row>
    <row r="245" spans="1:5" x14ac:dyDescent="0.35">
      <c r="A245" s="364"/>
      <c r="B245" s="364"/>
      <c r="C245" s="364"/>
      <c r="D245" s="364"/>
      <c r="E245" s="364"/>
    </row>
    <row r="246" spans="1:5" x14ac:dyDescent="0.35">
      <c r="A246" s="364"/>
      <c r="B246" s="364"/>
      <c r="C246" s="364"/>
      <c r="D246" s="364"/>
      <c r="E246" s="364"/>
    </row>
    <row r="247" spans="1:5" x14ac:dyDescent="0.35">
      <c r="A247" s="364"/>
      <c r="B247" s="364"/>
      <c r="C247" s="364"/>
      <c r="D247" s="364"/>
      <c r="E247" s="364"/>
    </row>
    <row r="248" spans="1:5" x14ac:dyDescent="0.35">
      <c r="A248" s="364"/>
      <c r="B248" s="364"/>
      <c r="C248" s="364"/>
      <c r="D248" s="364"/>
      <c r="E248" s="364"/>
    </row>
    <row r="249" spans="1:5" x14ac:dyDescent="0.35">
      <c r="A249" s="364"/>
      <c r="B249" s="364"/>
      <c r="C249" s="364"/>
      <c r="D249" s="364"/>
      <c r="E249" s="364"/>
    </row>
    <row r="250" spans="1:5" x14ac:dyDescent="0.35">
      <c r="A250" s="364"/>
      <c r="B250" s="364"/>
      <c r="C250" s="364"/>
      <c r="D250" s="364"/>
      <c r="E250" s="364"/>
    </row>
    <row r="251" spans="1:5" x14ac:dyDescent="0.35">
      <c r="A251" s="364"/>
      <c r="B251" s="364"/>
      <c r="C251" s="364"/>
      <c r="D251" s="364"/>
      <c r="E251" s="364"/>
    </row>
    <row r="252" spans="1:5" x14ac:dyDescent="0.35">
      <c r="A252" s="364"/>
      <c r="B252" s="364"/>
      <c r="C252" s="364"/>
      <c r="D252" s="364"/>
      <c r="E252" s="364"/>
    </row>
    <row r="253" spans="1:5" x14ac:dyDescent="0.35">
      <c r="A253" s="364"/>
      <c r="B253" s="364"/>
      <c r="C253" s="364"/>
      <c r="D253" s="364"/>
      <c r="E253" s="364"/>
    </row>
    <row r="254" spans="1:5" x14ac:dyDescent="0.35">
      <c r="A254" s="364"/>
      <c r="B254" s="364"/>
      <c r="C254" s="364"/>
      <c r="D254" s="364"/>
      <c r="E254" s="364"/>
    </row>
    <row r="255" spans="1:5" x14ac:dyDescent="0.35">
      <c r="A255" s="364"/>
      <c r="B255" s="364"/>
      <c r="C255" s="364"/>
      <c r="D255" s="364"/>
      <c r="E255" s="364"/>
    </row>
    <row r="256" spans="1:5" x14ac:dyDescent="0.35">
      <c r="A256" s="364"/>
      <c r="B256" s="364"/>
      <c r="C256" s="364"/>
      <c r="D256" s="364"/>
      <c r="E256" s="364"/>
    </row>
    <row r="257" spans="1:5" x14ac:dyDescent="0.35">
      <c r="A257" s="364"/>
      <c r="B257" s="364"/>
      <c r="C257" s="364"/>
      <c r="D257" s="364"/>
      <c r="E257" s="364"/>
    </row>
    <row r="258" spans="1:5" x14ac:dyDescent="0.35">
      <c r="A258" s="364"/>
      <c r="B258" s="364"/>
      <c r="C258" s="364"/>
      <c r="D258" s="364"/>
      <c r="E258" s="364"/>
    </row>
    <row r="259" spans="1:5" x14ac:dyDescent="0.35">
      <c r="A259" s="364"/>
      <c r="B259" s="364"/>
      <c r="C259" s="364"/>
      <c r="D259" s="364"/>
      <c r="E259" s="364"/>
    </row>
    <row r="260" spans="1:5" x14ac:dyDescent="0.35">
      <c r="A260" s="364"/>
      <c r="B260" s="364"/>
      <c r="C260" s="364"/>
      <c r="D260" s="364"/>
      <c r="E260" s="364"/>
    </row>
    <row r="261" spans="1:5" x14ac:dyDescent="0.35">
      <c r="A261" s="364"/>
      <c r="B261" s="364"/>
      <c r="C261" s="364"/>
      <c r="D261" s="364"/>
      <c r="E261" s="364"/>
    </row>
    <row r="262" spans="1:5" x14ac:dyDescent="0.35">
      <c r="A262" s="364"/>
      <c r="B262" s="364"/>
      <c r="C262" s="364"/>
      <c r="D262" s="364"/>
      <c r="E262" s="364"/>
    </row>
    <row r="263" spans="1:5" x14ac:dyDescent="0.35">
      <c r="A263" s="364"/>
      <c r="B263" s="364"/>
      <c r="C263" s="364"/>
      <c r="D263" s="364"/>
      <c r="E263" s="364"/>
    </row>
    <row r="264" spans="1:5" x14ac:dyDescent="0.35">
      <c r="A264" s="364"/>
      <c r="B264" s="364"/>
      <c r="C264" s="364"/>
      <c r="D264" s="364"/>
      <c r="E264" s="364"/>
    </row>
    <row r="265" spans="1:5" x14ac:dyDescent="0.35">
      <c r="A265" s="364"/>
      <c r="B265" s="364"/>
      <c r="C265" s="364"/>
      <c r="D265" s="364"/>
      <c r="E265" s="364"/>
    </row>
    <row r="266" spans="1:5" x14ac:dyDescent="0.35">
      <c r="A266" s="364"/>
      <c r="B266" s="364"/>
      <c r="C266" s="364"/>
      <c r="D266" s="364"/>
      <c r="E266" s="364"/>
    </row>
    <row r="267" spans="1:5" x14ac:dyDescent="0.35">
      <c r="A267" s="364"/>
      <c r="B267" s="364"/>
      <c r="C267" s="364"/>
      <c r="D267" s="364"/>
      <c r="E267" s="364"/>
    </row>
    <row r="268" spans="1:5" x14ac:dyDescent="0.35">
      <c r="A268" s="364"/>
      <c r="B268" s="364"/>
      <c r="C268" s="364"/>
      <c r="D268" s="364"/>
      <c r="E268" s="364"/>
    </row>
    <row r="269" spans="1:5" x14ac:dyDescent="0.35">
      <c r="A269" s="364"/>
      <c r="B269" s="364"/>
      <c r="C269" s="364"/>
      <c r="D269" s="364"/>
      <c r="E269" s="364"/>
    </row>
    <row r="270" spans="1:5" x14ac:dyDescent="0.35">
      <c r="A270" s="364"/>
      <c r="B270" s="364"/>
      <c r="C270" s="364"/>
      <c r="D270" s="364"/>
      <c r="E270" s="364"/>
    </row>
    <row r="271" spans="1:5" x14ac:dyDescent="0.35">
      <c r="A271" s="364"/>
      <c r="B271" s="364"/>
      <c r="C271" s="364"/>
      <c r="D271" s="364"/>
      <c r="E271" s="364"/>
    </row>
    <row r="272" spans="1:5" x14ac:dyDescent="0.35">
      <c r="A272" s="364"/>
      <c r="B272" s="364"/>
      <c r="C272" s="364"/>
      <c r="D272" s="364"/>
      <c r="E272" s="364"/>
    </row>
    <row r="273" spans="1:5" x14ac:dyDescent="0.35">
      <c r="A273" s="364"/>
      <c r="B273" s="364"/>
      <c r="C273" s="364"/>
      <c r="D273" s="364"/>
      <c r="E273" s="364"/>
    </row>
    <row r="274" spans="1:5" x14ac:dyDescent="0.35">
      <c r="A274" s="364"/>
      <c r="B274" s="364"/>
      <c r="C274" s="364"/>
      <c r="D274" s="364"/>
      <c r="E274" s="364"/>
    </row>
    <row r="275" spans="1:5" x14ac:dyDescent="0.35">
      <c r="A275" s="364"/>
      <c r="B275" s="364"/>
      <c r="C275" s="364"/>
      <c r="D275" s="364"/>
      <c r="E275" s="364"/>
    </row>
    <row r="276" spans="1:5" x14ac:dyDescent="0.35">
      <c r="A276" s="364"/>
      <c r="B276" s="364"/>
      <c r="C276" s="364"/>
      <c r="D276" s="364"/>
      <c r="E276" s="364"/>
    </row>
    <row r="277" spans="1:5" x14ac:dyDescent="0.35">
      <c r="A277" s="364"/>
      <c r="B277" s="364"/>
      <c r="C277" s="364"/>
      <c r="D277" s="364"/>
      <c r="E277" s="364"/>
    </row>
    <row r="278" spans="1:5" x14ac:dyDescent="0.35">
      <c r="A278" s="364"/>
      <c r="B278" s="364"/>
      <c r="C278" s="364"/>
      <c r="D278" s="364"/>
      <c r="E278" s="364"/>
    </row>
    <row r="279" spans="1:5" x14ac:dyDescent="0.35">
      <c r="A279" s="364"/>
      <c r="B279" s="364"/>
      <c r="C279" s="364"/>
      <c r="D279" s="364"/>
      <c r="E279" s="364"/>
    </row>
    <row r="280" spans="1:5" x14ac:dyDescent="0.35">
      <c r="A280" s="364"/>
      <c r="B280" s="364"/>
      <c r="C280" s="364"/>
      <c r="D280" s="364"/>
      <c r="E280" s="364"/>
    </row>
    <row r="281" spans="1:5" x14ac:dyDescent="0.35">
      <c r="A281" s="364"/>
      <c r="B281" s="364"/>
      <c r="C281" s="364"/>
      <c r="D281" s="364"/>
      <c r="E281" s="364"/>
    </row>
    <row r="282" spans="1:5" x14ac:dyDescent="0.35">
      <c r="A282" s="364"/>
      <c r="B282" s="364"/>
      <c r="C282" s="364"/>
      <c r="D282" s="364"/>
      <c r="E282" s="364"/>
    </row>
    <row r="283" spans="1:5" x14ac:dyDescent="0.35">
      <c r="A283" s="364"/>
      <c r="B283" s="364"/>
      <c r="C283" s="364"/>
      <c r="D283" s="364"/>
      <c r="E283" s="364"/>
    </row>
    <row r="284" spans="1:5" x14ac:dyDescent="0.35">
      <c r="A284" s="364"/>
      <c r="B284" s="364"/>
      <c r="C284" s="364"/>
      <c r="D284" s="364"/>
      <c r="E284" s="364"/>
    </row>
    <row r="285" spans="1:5" x14ac:dyDescent="0.35">
      <c r="A285" s="364"/>
      <c r="B285" s="364"/>
      <c r="C285" s="364"/>
      <c r="D285" s="364"/>
      <c r="E285" s="364"/>
    </row>
    <row r="286" spans="1:5" x14ac:dyDescent="0.35">
      <c r="A286" s="364"/>
      <c r="B286" s="364"/>
      <c r="C286" s="364"/>
      <c r="D286" s="364"/>
      <c r="E286" s="364"/>
    </row>
    <row r="287" spans="1:5" x14ac:dyDescent="0.35">
      <c r="A287" s="364"/>
      <c r="B287" s="364"/>
      <c r="C287" s="364"/>
      <c r="D287" s="364"/>
      <c r="E287" s="364"/>
    </row>
    <row r="288" spans="1:5" x14ac:dyDescent="0.35">
      <c r="A288" s="364"/>
      <c r="B288" s="364"/>
      <c r="C288" s="364"/>
      <c r="D288" s="364"/>
      <c r="E288" s="364"/>
    </row>
    <row r="289" spans="1:10" x14ac:dyDescent="0.35">
      <c r="A289" s="364"/>
      <c r="B289" s="364"/>
      <c r="C289" s="364"/>
      <c r="D289" s="364"/>
      <c r="E289" s="364"/>
    </row>
    <row r="290" spans="1:10" x14ac:dyDescent="0.35">
      <c r="A290" s="364"/>
      <c r="B290" s="364"/>
      <c r="C290" s="364"/>
      <c r="D290" s="364"/>
      <c r="E290" s="364"/>
    </row>
    <row r="291" spans="1:10" x14ac:dyDescent="0.35">
      <c r="A291" s="364"/>
      <c r="B291" s="364"/>
      <c r="C291" s="364"/>
      <c r="D291" s="364"/>
      <c r="E291" s="364"/>
    </row>
    <row r="292" spans="1:10" x14ac:dyDescent="0.35">
      <c r="A292" s="363"/>
      <c r="B292" s="363"/>
      <c r="C292" s="363"/>
      <c r="D292" s="363"/>
      <c r="E292" s="363"/>
      <c r="F292" s="261"/>
      <c r="G292" s="261"/>
      <c r="H292" s="261"/>
      <c r="I292" s="267"/>
      <c r="J292" s="268"/>
    </row>
    <row r="293" spans="1:10" x14ac:dyDescent="0.35">
      <c r="A293" s="362"/>
      <c r="B293" s="362"/>
      <c r="C293" s="362"/>
      <c r="D293" s="362"/>
      <c r="E293" s="362"/>
      <c r="F293" s="259"/>
      <c r="G293" s="259"/>
      <c r="H293" s="259"/>
      <c r="I293" s="269"/>
      <c r="J293" s="270"/>
    </row>
    <row r="294" spans="1:10" x14ac:dyDescent="0.35">
      <c r="A294" s="362"/>
      <c r="B294" s="362"/>
      <c r="C294" s="362"/>
      <c r="D294" s="362"/>
      <c r="E294" s="362"/>
      <c r="F294" s="259"/>
      <c r="G294" s="259"/>
      <c r="H294" s="259"/>
      <c r="I294" s="269"/>
      <c r="J294" s="270"/>
    </row>
    <row r="295" spans="1:10" x14ac:dyDescent="0.35">
      <c r="A295" s="362"/>
      <c r="B295" s="362"/>
      <c r="C295" s="362"/>
      <c r="D295" s="362"/>
      <c r="E295" s="362"/>
      <c r="F295" s="259"/>
      <c r="G295" s="259"/>
      <c r="H295" s="259"/>
      <c r="I295" s="269"/>
      <c r="J295" s="270"/>
    </row>
    <row r="296" spans="1:10" x14ac:dyDescent="0.35">
      <c r="A296" s="362"/>
      <c r="B296" s="362"/>
      <c r="C296" s="362"/>
      <c r="D296" s="362"/>
      <c r="E296" s="362"/>
      <c r="F296" s="259"/>
      <c r="G296" s="259"/>
      <c r="H296" s="259"/>
      <c r="I296" s="269"/>
      <c r="J296" s="270"/>
    </row>
    <row r="297" spans="1:10" x14ac:dyDescent="0.35">
      <c r="A297" s="362"/>
      <c r="B297" s="362"/>
      <c r="C297" s="362"/>
      <c r="D297" s="362"/>
      <c r="E297" s="362"/>
      <c r="F297" s="259"/>
      <c r="G297" s="259"/>
      <c r="H297" s="259"/>
      <c r="I297" s="269"/>
      <c r="J297" s="270"/>
    </row>
    <row r="298" spans="1:10" x14ac:dyDescent="0.35">
      <c r="A298" s="362"/>
      <c r="B298" s="362"/>
      <c r="C298" s="362"/>
      <c r="D298" s="362"/>
      <c r="E298" s="362"/>
      <c r="F298" s="259"/>
      <c r="G298" s="259"/>
      <c r="H298" s="259"/>
      <c r="I298" s="269"/>
      <c r="J298" s="270"/>
    </row>
    <row r="299" spans="1:10" x14ac:dyDescent="0.35">
      <c r="A299" s="362"/>
      <c r="B299" s="362"/>
      <c r="C299" s="362"/>
      <c r="D299" s="362"/>
      <c r="E299" s="362"/>
      <c r="F299" s="259"/>
      <c r="G299" s="259"/>
      <c r="H299" s="259"/>
      <c r="I299" s="269"/>
      <c r="J299" s="270"/>
    </row>
    <row r="300" spans="1:10" x14ac:dyDescent="0.35">
      <c r="A300" s="362"/>
      <c r="B300" s="362"/>
      <c r="C300" s="362"/>
      <c r="D300" s="362"/>
      <c r="E300" s="362"/>
      <c r="F300" s="259"/>
      <c r="G300" s="259"/>
      <c r="H300" s="259"/>
      <c r="I300" s="269"/>
      <c r="J300" s="270"/>
    </row>
    <row r="301" spans="1:10" x14ac:dyDescent="0.35">
      <c r="A301" s="362"/>
      <c r="B301" s="362"/>
      <c r="C301" s="362"/>
      <c r="D301" s="362"/>
      <c r="E301" s="362"/>
      <c r="F301" s="259"/>
      <c r="G301" s="259"/>
      <c r="H301" s="259"/>
      <c r="I301" s="269"/>
      <c r="J301" s="270"/>
    </row>
    <row r="302" spans="1:10" x14ac:dyDescent="0.35">
      <c r="A302" s="362"/>
      <c r="B302" s="362"/>
      <c r="C302" s="362"/>
      <c r="D302" s="362"/>
      <c r="E302" s="362"/>
      <c r="F302" s="259"/>
      <c r="G302" s="259"/>
      <c r="H302" s="259"/>
      <c r="I302" s="269"/>
      <c r="J302" s="270"/>
    </row>
    <row r="303" spans="1:10" x14ac:dyDescent="0.35">
      <c r="A303" s="362"/>
      <c r="B303" s="362"/>
      <c r="C303" s="362"/>
      <c r="D303" s="362"/>
      <c r="E303" s="362"/>
      <c r="F303" s="259"/>
      <c r="G303" s="259"/>
      <c r="H303" s="259"/>
      <c r="I303" s="269"/>
      <c r="J303" s="270"/>
    </row>
    <row r="304" spans="1:10" x14ac:dyDescent="0.35">
      <c r="A304" s="362"/>
      <c r="B304" s="362"/>
      <c r="C304" s="362"/>
      <c r="D304" s="362"/>
      <c r="E304" s="362"/>
      <c r="F304" s="259"/>
      <c r="G304" s="259"/>
      <c r="H304" s="259"/>
      <c r="I304" s="269"/>
      <c r="J304" s="270"/>
    </row>
    <row r="305" spans="1:10" x14ac:dyDescent="0.35">
      <c r="A305" s="362"/>
      <c r="B305" s="362"/>
      <c r="C305" s="362"/>
      <c r="D305" s="362"/>
      <c r="E305" s="362"/>
      <c r="F305" s="259"/>
      <c r="G305" s="259"/>
      <c r="H305" s="259"/>
      <c r="I305" s="269"/>
      <c r="J305" s="270"/>
    </row>
    <row r="306" spans="1:10" x14ac:dyDescent="0.35">
      <c r="A306" s="362"/>
      <c r="B306" s="362"/>
      <c r="C306" s="362"/>
      <c r="D306" s="362"/>
      <c r="E306" s="362"/>
      <c r="F306" s="259"/>
      <c r="G306" s="259"/>
      <c r="H306" s="259"/>
      <c r="I306" s="269"/>
      <c r="J306" s="270"/>
    </row>
    <row r="307" spans="1:10" x14ac:dyDescent="0.35">
      <c r="A307" s="362"/>
      <c r="B307" s="362"/>
      <c r="C307" s="362"/>
      <c r="D307" s="362"/>
      <c r="E307" s="362"/>
      <c r="F307" s="259"/>
      <c r="G307" s="259"/>
      <c r="H307" s="259"/>
      <c r="I307" s="269"/>
      <c r="J307" s="270"/>
    </row>
    <row r="308" spans="1:10" x14ac:dyDescent="0.35">
      <c r="A308" s="362"/>
      <c r="B308" s="362"/>
      <c r="C308" s="362"/>
      <c r="D308" s="362"/>
      <c r="E308" s="362"/>
      <c r="F308" s="259"/>
      <c r="G308" s="259"/>
      <c r="H308" s="259"/>
      <c r="I308" s="269"/>
      <c r="J308" s="270"/>
    </row>
    <row r="309" spans="1:10" x14ac:dyDescent="0.35">
      <c r="A309" s="362"/>
      <c r="B309" s="362"/>
      <c r="C309" s="362"/>
      <c r="D309" s="362"/>
      <c r="E309" s="362"/>
      <c r="F309" s="259"/>
      <c r="G309" s="259"/>
      <c r="H309" s="259"/>
      <c r="I309" s="269"/>
      <c r="J309" s="270"/>
    </row>
    <row r="310" spans="1:10" x14ac:dyDescent="0.35">
      <c r="A310" s="362"/>
      <c r="B310" s="362"/>
      <c r="C310" s="362"/>
      <c r="D310" s="362"/>
      <c r="E310" s="362"/>
      <c r="F310" s="259"/>
      <c r="G310" s="259"/>
      <c r="H310" s="259"/>
      <c r="I310" s="269"/>
      <c r="J310" s="270"/>
    </row>
    <row r="311" spans="1:10" x14ac:dyDescent="0.35">
      <c r="A311" s="362"/>
      <c r="B311" s="362"/>
      <c r="C311" s="362"/>
      <c r="D311" s="362"/>
      <c r="E311" s="362"/>
      <c r="F311" s="259"/>
      <c r="G311" s="259"/>
      <c r="H311" s="259"/>
      <c r="I311" s="269"/>
      <c r="J311" s="270"/>
    </row>
    <row r="312" spans="1:10" x14ac:dyDescent="0.35">
      <c r="A312" s="362"/>
      <c r="B312" s="362"/>
      <c r="C312" s="362"/>
      <c r="D312" s="362"/>
      <c r="E312" s="362"/>
      <c r="F312" s="259"/>
      <c r="G312" s="259"/>
      <c r="H312" s="259"/>
      <c r="I312" s="269"/>
      <c r="J312" s="270"/>
    </row>
    <row r="313" spans="1:10" x14ac:dyDescent="0.35">
      <c r="A313" s="362"/>
      <c r="B313" s="362"/>
      <c r="C313" s="362"/>
      <c r="D313" s="362"/>
      <c r="E313" s="362"/>
      <c r="F313" s="259"/>
      <c r="G313" s="259"/>
      <c r="H313" s="259"/>
      <c r="I313" s="269"/>
      <c r="J313" s="270"/>
    </row>
    <row r="314" spans="1:10" x14ac:dyDescent="0.35">
      <c r="A314" s="362"/>
      <c r="B314" s="362"/>
      <c r="C314" s="362"/>
      <c r="D314" s="362"/>
      <c r="E314" s="362"/>
      <c r="F314" s="259"/>
      <c r="G314" s="259"/>
      <c r="H314" s="259"/>
      <c r="I314" s="269"/>
      <c r="J314" s="270"/>
    </row>
    <row r="315" spans="1:10" x14ac:dyDescent="0.35">
      <c r="A315" s="362"/>
      <c r="B315" s="362"/>
      <c r="C315" s="362"/>
      <c r="D315" s="362"/>
      <c r="E315" s="362"/>
      <c r="F315" s="259"/>
      <c r="G315" s="259"/>
      <c r="H315" s="259"/>
      <c r="I315" s="269"/>
      <c r="J315" s="270"/>
    </row>
    <row r="316" spans="1:10" x14ac:dyDescent="0.35">
      <c r="A316" s="362"/>
      <c r="B316" s="362"/>
      <c r="C316" s="362"/>
      <c r="D316" s="362"/>
      <c r="E316" s="362"/>
      <c r="F316" s="259"/>
      <c r="G316" s="259"/>
      <c r="H316" s="259"/>
      <c r="I316" s="269"/>
      <c r="J316" s="270"/>
    </row>
    <row r="317" spans="1:10" x14ac:dyDescent="0.35">
      <c r="A317" s="362"/>
      <c r="B317" s="362"/>
      <c r="C317" s="362"/>
      <c r="D317" s="362"/>
      <c r="E317" s="362"/>
      <c r="F317" s="259"/>
      <c r="G317" s="259"/>
      <c r="H317" s="259"/>
      <c r="I317" s="269"/>
      <c r="J317" s="270"/>
    </row>
    <row r="318" spans="1:10" x14ac:dyDescent="0.35">
      <c r="A318" s="362"/>
      <c r="B318" s="362"/>
      <c r="C318" s="362"/>
      <c r="D318" s="362"/>
      <c r="E318" s="362"/>
      <c r="F318" s="259"/>
      <c r="G318" s="259"/>
      <c r="H318" s="259"/>
      <c r="I318" s="269"/>
      <c r="J318" s="270"/>
    </row>
    <row r="319" spans="1:10" x14ac:dyDescent="0.35">
      <c r="A319" s="362"/>
      <c r="B319" s="362"/>
      <c r="C319" s="362"/>
      <c r="D319" s="362"/>
      <c r="E319" s="362"/>
      <c r="F319" s="259"/>
      <c r="G319" s="259"/>
      <c r="H319" s="259"/>
      <c r="I319" s="269"/>
      <c r="J319" s="270"/>
    </row>
    <row r="320" spans="1:10" x14ac:dyDescent="0.35">
      <c r="A320" s="362"/>
      <c r="B320" s="362"/>
      <c r="C320" s="362"/>
      <c r="D320" s="362"/>
      <c r="E320" s="362"/>
      <c r="F320" s="259"/>
      <c r="G320" s="259"/>
      <c r="H320" s="259"/>
      <c r="I320" s="269"/>
      <c r="J320" s="270"/>
    </row>
    <row r="321" spans="1:10" x14ac:dyDescent="0.35">
      <c r="A321" s="362"/>
      <c r="B321" s="362"/>
      <c r="C321" s="362"/>
      <c r="D321" s="362"/>
      <c r="E321" s="362"/>
      <c r="F321" s="259"/>
      <c r="G321" s="259"/>
      <c r="H321" s="259"/>
      <c r="I321" s="269"/>
      <c r="J321" s="270"/>
    </row>
    <row r="322" spans="1:10" x14ac:dyDescent="0.35">
      <c r="A322" s="362"/>
      <c r="B322" s="362"/>
      <c r="C322" s="362"/>
      <c r="D322" s="362"/>
      <c r="E322" s="362"/>
      <c r="F322" s="259"/>
      <c r="G322" s="259"/>
      <c r="H322" s="259"/>
      <c r="I322" s="269"/>
      <c r="J322" s="270"/>
    </row>
    <row r="323" spans="1:10" x14ac:dyDescent="0.35">
      <c r="A323" s="362"/>
      <c r="B323" s="362"/>
      <c r="C323" s="362"/>
      <c r="D323" s="362"/>
      <c r="E323" s="362"/>
      <c r="F323" s="259"/>
      <c r="G323" s="259"/>
      <c r="H323" s="259"/>
      <c r="I323" s="269"/>
      <c r="J323" s="270"/>
    </row>
    <row r="324" spans="1:10" x14ac:dyDescent="0.35">
      <c r="A324" s="362"/>
      <c r="B324" s="362"/>
      <c r="C324" s="362"/>
      <c r="D324" s="362"/>
      <c r="E324" s="362"/>
      <c r="F324" s="259"/>
      <c r="G324" s="259"/>
      <c r="H324" s="259"/>
      <c r="I324" s="269"/>
      <c r="J324" s="270"/>
    </row>
    <row r="325" spans="1:10" x14ac:dyDescent="0.35">
      <c r="A325" s="362"/>
      <c r="B325" s="362"/>
      <c r="C325" s="362"/>
      <c r="D325" s="362"/>
      <c r="E325" s="362"/>
      <c r="F325" s="259"/>
      <c r="G325" s="259"/>
      <c r="H325" s="259"/>
      <c r="I325" s="269"/>
      <c r="J325" s="270"/>
    </row>
    <row r="326" spans="1:10" x14ac:dyDescent="0.35">
      <c r="A326" s="362"/>
      <c r="B326" s="362"/>
      <c r="C326" s="362"/>
      <c r="D326" s="362"/>
      <c r="E326" s="362"/>
      <c r="F326" s="259"/>
      <c r="G326" s="259"/>
      <c r="H326" s="259"/>
      <c r="I326" s="269"/>
      <c r="J326" s="270"/>
    </row>
    <row r="327" spans="1:10" x14ac:dyDescent="0.35">
      <c r="A327" s="362"/>
      <c r="B327" s="362"/>
      <c r="C327" s="362"/>
      <c r="D327" s="362"/>
      <c r="E327" s="362"/>
      <c r="F327" s="259"/>
      <c r="G327" s="259"/>
      <c r="H327" s="259"/>
      <c r="I327" s="269"/>
      <c r="J327" s="270"/>
    </row>
    <row r="328" spans="1:10" x14ac:dyDescent="0.35">
      <c r="A328" s="362"/>
      <c r="B328" s="362"/>
      <c r="C328" s="362"/>
      <c r="D328" s="362"/>
      <c r="E328" s="362"/>
      <c r="F328" s="259"/>
      <c r="G328" s="259"/>
      <c r="H328" s="259"/>
      <c r="I328" s="269"/>
      <c r="J328" s="270"/>
    </row>
    <row r="329" spans="1:10" x14ac:dyDescent="0.35">
      <c r="A329" s="362"/>
      <c r="B329" s="362"/>
      <c r="C329" s="362"/>
      <c r="D329" s="362"/>
      <c r="E329" s="362"/>
      <c r="F329" s="259"/>
      <c r="G329" s="259"/>
      <c r="H329" s="259"/>
      <c r="I329" s="269"/>
      <c r="J329" s="270"/>
    </row>
    <row r="330" spans="1:10" x14ac:dyDescent="0.35">
      <c r="A330" s="362"/>
      <c r="B330" s="362"/>
      <c r="C330" s="362"/>
      <c r="D330" s="362"/>
      <c r="E330" s="362"/>
      <c r="F330" s="259"/>
      <c r="G330" s="259"/>
      <c r="H330" s="259"/>
      <c r="I330" s="269"/>
      <c r="J330" s="270"/>
    </row>
    <row r="331" spans="1:10" x14ac:dyDescent="0.35">
      <c r="A331" s="362"/>
      <c r="B331" s="362"/>
      <c r="C331" s="362"/>
      <c r="D331" s="362"/>
      <c r="E331" s="362"/>
      <c r="F331" s="259"/>
      <c r="G331" s="259"/>
      <c r="H331" s="259"/>
      <c r="I331" s="269"/>
      <c r="J331" s="270"/>
    </row>
    <row r="332" spans="1:10" x14ac:dyDescent="0.35">
      <c r="A332" s="362"/>
      <c r="B332" s="362"/>
      <c r="C332" s="362"/>
      <c r="D332" s="362"/>
      <c r="E332" s="362"/>
      <c r="F332" s="259"/>
      <c r="G332" s="259"/>
      <c r="H332" s="259"/>
      <c r="I332" s="269"/>
      <c r="J332" s="270"/>
    </row>
    <row r="333" spans="1:10" x14ac:dyDescent="0.35">
      <c r="A333" s="362"/>
      <c r="B333" s="362"/>
      <c r="C333" s="362"/>
      <c r="D333" s="362"/>
      <c r="E333" s="362"/>
      <c r="F333" s="259"/>
      <c r="G333" s="259"/>
      <c r="H333" s="259"/>
      <c r="I333" s="269"/>
      <c r="J333" s="270"/>
    </row>
    <row r="334" spans="1:10" x14ac:dyDescent="0.35">
      <c r="A334" s="362"/>
      <c r="B334" s="362"/>
      <c r="C334" s="362"/>
      <c r="D334" s="362"/>
      <c r="E334" s="362"/>
      <c r="F334" s="259"/>
      <c r="G334" s="259"/>
      <c r="H334" s="259"/>
      <c r="I334" s="269"/>
      <c r="J334" s="270"/>
    </row>
    <row r="335" spans="1:10" x14ac:dyDescent="0.35">
      <c r="A335" s="362"/>
      <c r="B335" s="362"/>
      <c r="C335" s="362"/>
      <c r="D335" s="362"/>
      <c r="E335" s="362"/>
      <c r="F335" s="259"/>
      <c r="G335" s="259"/>
      <c r="H335" s="259"/>
      <c r="I335" s="269"/>
      <c r="J335" s="270"/>
    </row>
    <row r="336" spans="1:10" x14ac:dyDescent="0.35">
      <c r="A336" s="362"/>
      <c r="B336" s="362"/>
      <c r="C336" s="362"/>
      <c r="D336" s="362"/>
      <c r="E336" s="362"/>
      <c r="F336" s="259"/>
      <c r="G336" s="259"/>
      <c r="H336" s="259"/>
      <c r="I336" s="269"/>
      <c r="J336" s="270"/>
    </row>
    <row r="337" spans="1:10" x14ac:dyDescent="0.35">
      <c r="A337" s="362"/>
      <c r="B337" s="362"/>
      <c r="C337" s="362"/>
      <c r="D337" s="362"/>
      <c r="E337" s="362"/>
      <c r="F337" s="259"/>
      <c r="G337" s="259"/>
      <c r="H337" s="259"/>
      <c r="I337" s="269"/>
      <c r="J337" s="270"/>
    </row>
    <row r="338" spans="1:10" x14ac:dyDescent="0.35">
      <c r="A338" s="362"/>
      <c r="B338" s="362"/>
      <c r="C338" s="362"/>
      <c r="D338" s="362"/>
      <c r="E338" s="362"/>
      <c r="F338" s="259"/>
      <c r="G338" s="259"/>
      <c r="H338" s="259"/>
      <c r="I338" s="269"/>
      <c r="J338" s="270"/>
    </row>
    <row r="339" spans="1:10" x14ac:dyDescent="0.35">
      <c r="A339" s="362"/>
      <c r="B339" s="362"/>
      <c r="C339" s="362"/>
      <c r="D339" s="362"/>
      <c r="E339" s="362"/>
      <c r="F339" s="259"/>
      <c r="G339" s="259"/>
      <c r="H339" s="259"/>
      <c r="I339" s="269"/>
      <c r="J339" s="270"/>
    </row>
    <row r="340" spans="1:10" x14ac:dyDescent="0.35">
      <c r="A340" s="362"/>
      <c r="B340" s="362"/>
      <c r="C340" s="362"/>
      <c r="D340" s="362"/>
      <c r="E340" s="362"/>
      <c r="F340" s="259"/>
      <c r="G340" s="259"/>
      <c r="H340" s="259"/>
      <c r="I340" s="269"/>
      <c r="J340" s="270"/>
    </row>
    <row r="341" spans="1:10" x14ac:dyDescent="0.35">
      <c r="A341" s="362"/>
      <c r="B341" s="362"/>
      <c r="C341" s="362"/>
      <c r="D341" s="362"/>
      <c r="E341" s="362"/>
      <c r="F341" s="259"/>
      <c r="G341" s="259"/>
      <c r="H341" s="259"/>
      <c r="I341" s="269"/>
      <c r="J341" s="270"/>
    </row>
    <row r="342" spans="1:10" x14ac:dyDescent="0.35">
      <c r="A342" s="362"/>
      <c r="B342" s="362"/>
      <c r="C342" s="362"/>
      <c r="D342" s="362"/>
      <c r="E342" s="362"/>
      <c r="F342" s="259"/>
      <c r="G342" s="259"/>
      <c r="H342" s="259"/>
      <c r="I342" s="269"/>
      <c r="J342" s="270"/>
    </row>
    <row r="343" spans="1:10" x14ac:dyDescent="0.35">
      <c r="A343" s="362"/>
      <c r="B343" s="362"/>
      <c r="C343" s="362"/>
      <c r="D343" s="362"/>
      <c r="E343" s="362"/>
      <c r="F343" s="259"/>
      <c r="G343" s="259"/>
      <c r="H343" s="259"/>
      <c r="I343" s="269"/>
      <c r="J343" s="270"/>
    </row>
    <row r="344" spans="1:10" x14ac:dyDescent="0.35">
      <c r="A344" s="362"/>
      <c r="B344" s="362"/>
      <c r="C344" s="362"/>
      <c r="D344" s="362"/>
      <c r="E344" s="362"/>
      <c r="F344" s="259"/>
      <c r="G344" s="259"/>
      <c r="H344" s="259"/>
      <c r="I344" s="269"/>
      <c r="J344" s="270"/>
    </row>
    <row r="345" spans="1:10" x14ac:dyDescent="0.35">
      <c r="A345" s="362"/>
      <c r="B345" s="362"/>
      <c r="C345" s="362"/>
      <c r="D345" s="362"/>
      <c r="E345" s="362"/>
      <c r="F345" s="259"/>
      <c r="G345" s="259"/>
      <c r="H345" s="259"/>
      <c r="I345" s="269"/>
      <c r="J345" s="270"/>
    </row>
    <row r="346" spans="1:10" x14ac:dyDescent="0.35">
      <c r="A346" s="362"/>
      <c r="B346" s="362"/>
      <c r="C346" s="362"/>
      <c r="D346" s="362"/>
      <c r="E346" s="362"/>
      <c r="F346" s="259"/>
      <c r="G346" s="259"/>
      <c r="H346" s="259"/>
      <c r="I346" s="269"/>
      <c r="J346" s="270"/>
    </row>
    <row r="347" spans="1:10" x14ac:dyDescent="0.35">
      <c r="A347" s="362"/>
      <c r="B347" s="362"/>
      <c r="C347" s="362"/>
      <c r="D347" s="362"/>
      <c r="E347" s="362"/>
      <c r="F347" s="259"/>
      <c r="G347" s="259"/>
      <c r="H347" s="259"/>
      <c r="I347" s="269"/>
      <c r="J347" s="270"/>
    </row>
    <row r="348" spans="1:10" x14ac:dyDescent="0.35">
      <c r="A348" s="362"/>
      <c r="B348" s="362"/>
      <c r="C348" s="362"/>
      <c r="D348" s="362"/>
      <c r="E348" s="362"/>
      <c r="F348" s="259"/>
      <c r="G348" s="259"/>
      <c r="H348" s="259"/>
      <c r="I348" s="269"/>
      <c r="J348" s="270"/>
    </row>
    <row r="349" spans="1:10" x14ac:dyDescent="0.35">
      <c r="A349" s="362"/>
      <c r="B349" s="362"/>
      <c r="C349" s="362"/>
      <c r="D349" s="362"/>
      <c r="E349" s="362"/>
      <c r="F349" s="259"/>
      <c r="G349" s="259"/>
      <c r="H349" s="259"/>
      <c r="I349" s="269"/>
      <c r="J349" s="270"/>
    </row>
    <row r="350" spans="1:10" x14ac:dyDescent="0.35">
      <c r="A350" s="362"/>
      <c r="B350" s="362"/>
      <c r="C350" s="362"/>
      <c r="D350" s="362"/>
      <c r="E350" s="362"/>
      <c r="F350" s="259"/>
      <c r="G350" s="259"/>
      <c r="H350" s="259"/>
      <c r="I350" s="269"/>
      <c r="J350" s="270"/>
    </row>
    <row r="351" spans="1:10" x14ac:dyDescent="0.35">
      <c r="A351" s="362"/>
      <c r="B351" s="362"/>
      <c r="C351" s="362"/>
      <c r="D351" s="362"/>
      <c r="E351" s="362"/>
      <c r="F351" s="259"/>
      <c r="G351" s="259"/>
      <c r="H351" s="259"/>
      <c r="I351" s="269"/>
      <c r="J351" s="270"/>
    </row>
    <row r="352" spans="1:10" x14ac:dyDescent="0.35">
      <c r="A352" s="362"/>
      <c r="B352" s="362"/>
      <c r="C352" s="362"/>
      <c r="D352" s="362"/>
      <c r="E352" s="362"/>
      <c r="F352" s="259"/>
      <c r="G352" s="259"/>
      <c r="H352" s="259"/>
      <c r="I352" s="269"/>
      <c r="J352" s="270"/>
    </row>
    <row r="353" spans="1:10" x14ac:dyDescent="0.35">
      <c r="A353" s="362"/>
      <c r="B353" s="362"/>
      <c r="C353" s="362"/>
      <c r="D353" s="362"/>
      <c r="E353" s="362"/>
      <c r="F353" s="259"/>
      <c r="G353" s="259"/>
      <c r="H353" s="259"/>
      <c r="I353" s="269"/>
      <c r="J353" s="270"/>
    </row>
    <row r="354" spans="1:10" x14ac:dyDescent="0.35">
      <c r="A354" s="362"/>
      <c r="B354" s="362"/>
      <c r="C354" s="362"/>
      <c r="D354" s="362"/>
      <c r="E354" s="362"/>
      <c r="F354" s="259"/>
      <c r="G354" s="259"/>
      <c r="H354" s="259"/>
      <c r="I354" s="269"/>
      <c r="J354" s="270"/>
    </row>
    <row r="355" spans="1:10" x14ac:dyDescent="0.35">
      <c r="A355" s="362"/>
      <c r="B355" s="362"/>
      <c r="C355" s="362"/>
      <c r="D355" s="362"/>
      <c r="E355" s="362"/>
      <c r="F355" s="259"/>
      <c r="G355" s="259"/>
      <c r="H355" s="259"/>
      <c r="I355" s="269"/>
      <c r="J355" s="270"/>
    </row>
    <row r="356" spans="1:10" x14ac:dyDescent="0.35">
      <c r="A356" s="362"/>
      <c r="B356" s="362"/>
      <c r="C356" s="362"/>
      <c r="D356" s="362"/>
      <c r="E356" s="362"/>
      <c r="F356" s="259"/>
      <c r="G356" s="259"/>
      <c r="H356" s="259"/>
      <c r="I356" s="269"/>
      <c r="J356" s="270"/>
    </row>
    <row r="357" spans="1:10" x14ac:dyDescent="0.35">
      <c r="A357" s="362"/>
      <c r="B357" s="362"/>
      <c r="C357" s="362"/>
      <c r="D357" s="362"/>
      <c r="E357" s="362"/>
      <c r="F357" s="259"/>
      <c r="G357" s="259"/>
      <c r="H357" s="259"/>
      <c r="I357" s="269"/>
      <c r="J357" s="270"/>
    </row>
    <row r="358" spans="1:10" x14ac:dyDescent="0.35">
      <c r="A358" s="362"/>
      <c r="B358" s="362"/>
      <c r="C358" s="362"/>
      <c r="D358" s="362"/>
      <c r="E358" s="362"/>
      <c r="F358" s="259"/>
      <c r="G358" s="259"/>
      <c r="H358" s="259"/>
      <c r="I358" s="269"/>
      <c r="J358" s="270"/>
    </row>
    <row r="359" spans="1:10" x14ac:dyDescent="0.35">
      <c r="A359" s="362"/>
      <c r="B359" s="362"/>
      <c r="C359" s="362"/>
      <c r="D359" s="362"/>
      <c r="E359" s="362"/>
      <c r="F359" s="259"/>
      <c r="G359" s="259"/>
      <c r="H359" s="259"/>
      <c r="I359" s="269"/>
      <c r="J359" s="270"/>
    </row>
    <row r="360" spans="1:10" x14ac:dyDescent="0.35">
      <c r="A360" s="362"/>
      <c r="B360" s="362"/>
      <c r="C360" s="362"/>
      <c r="D360" s="362"/>
      <c r="E360" s="362"/>
      <c r="F360" s="259"/>
      <c r="G360" s="259"/>
      <c r="H360" s="259"/>
      <c r="I360" s="269"/>
      <c r="J360" s="270"/>
    </row>
    <row r="361" spans="1:10" x14ac:dyDescent="0.35">
      <c r="A361" s="362"/>
      <c r="B361" s="362"/>
      <c r="C361" s="362"/>
      <c r="D361" s="362"/>
      <c r="E361" s="362"/>
      <c r="F361" s="259"/>
      <c r="G361" s="259"/>
      <c r="H361" s="259"/>
      <c r="I361" s="269"/>
      <c r="J361" s="270"/>
    </row>
    <row r="362" spans="1:10" x14ac:dyDescent="0.35">
      <c r="A362" s="362"/>
      <c r="B362" s="362"/>
      <c r="C362" s="362"/>
      <c r="D362" s="362"/>
      <c r="E362" s="362"/>
      <c r="F362" s="259"/>
      <c r="G362" s="259"/>
      <c r="H362" s="259"/>
      <c r="I362" s="269"/>
      <c r="J362" s="270"/>
    </row>
    <row r="363" spans="1:10" x14ac:dyDescent="0.35">
      <c r="A363" s="362"/>
      <c r="B363" s="362"/>
      <c r="C363" s="362"/>
      <c r="D363" s="362"/>
      <c r="E363" s="362"/>
      <c r="F363" s="259"/>
      <c r="G363" s="259"/>
      <c r="H363" s="259"/>
      <c r="I363" s="269"/>
      <c r="J363" s="270"/>
    </row>
    <row r="364" spans="1:10" x14ac:dyDescent="0.35">
      <c r="A364" s="362"/>
      <c r="B364" s="362"/>
      <c r="C364" s="362"/>
      <c r="D364" s="362"/>
      <c r="E364" s="362"/>
      <c r="F364" s="259"/>
      <c r="G364" s="259"/>
      <c r="H364" s="259"/>
      <c r="I364" s="269"/>
      <c r="J364" s="270"/>
    </row>
    <row r="365" spans="1:10" x14ac:dyDescent="0.35">
      <c r="A365" s="362"/>
      <c r="B365" s="362"/>
      <c r="C365" s="362"/>
      <c r="D365" s="362"/>
      <c r="E365" s="362"/>
      <c r="F365" s="259"/>
      <c r="G365" s="259"/>
      <c r="H365" s="259"/>
      <c r="I365" s="269"/>
      <c r="J365" s="270"/>
    </row>
    <row r="366" spans="1:10" x14ac:dyDescent="0.35">
      <c r="A366" s="362"/>
      <c r="B366" s="362"/>
      <c r="C366" s="362"/>
      <c r="D366" s="362"/>
      <c r="E366" s="362"/>
      <c r="F366" s="259"/>
      <c r="G366" s="259"/>
      <c r="H366" s="259"/>
      <c r="I366" s="269"/>
      <c r="J366" s="270"/>
    </row>
    <row r="367" spans="1:10" x14ac:dyDescent="0.35">
      <c r="A367" s="362"/>
      <c r="B367" s="362"/>
      <c r="C367" s="362"/>
      <c r="D367" s="362"/>
      <c r="E367" s="362"/>
      <c r="F367" s="259"/>
      <c r="G367" s="259"/>
      <c r="H367" s="259"/>
      <c r="I367" s="269"/>
      <c r="J367" s="270"/>
    </row>
    <row r="368" spans="1:10" x14ac:dyDescent="0.35">
      <c r="A368" s="362"/>
      <c r="B368" s="362"/>
      <c r="C368" s="362"/>
      <c r="D368" s="362"/>
      <c r="E368" s="362"/>
      <c r="F368" s="259"/>
      <c r="G368" s="259"/>
      <c r="H368" s="259"/>
      <c r="I368" s="269"/>
      <c r="J368" s="270"/>
    </row>
    <row r="369" spans="1:10" x14ac:dyDescent="0.35">
      <c r="A369" s="362"/>
      <c r="B369" s="362"/>
      <c r="C369" s="362"/>
      <c r="D369" s="362"/>
      <c r="E369" s="362"/>
      <c r="F369" s="259"/>
      <c r="G369" s="259"/>
      <c r="H369" s="259"/>
      <c r="I369" s="269"/>
      <c r="J369" s="270"/>
    </row>
    <row r="370" spans="1:10" x14ac:dyDescent="0.35">
      <c r="A370" s="362"/>
      <c r="B370" s="362"/>
      <c r="C370" s="362"/>
      <c r="D370" s="362"/>
      <c r="E370" s="362"/>
      <c r="F370" s="259"/>
      <c r="G370" s="259"/>
      <c r="H370" s="259"/>
      <c r="I370" s="269"/>
      <c r="J370" s="270"/>
    </row>
    <row r="371" spans="1:10" x14ac:dyDescent="0.35">
      <c r="A371" s="362"/>
      <c r="B371" s="362"/>
      <c r="C371" s="362"/>
      <c r="D371" s="362"/>
      <c r="E371" s="362"/>
      <c r="F371" s="259"/>
      <c r="G371" s="259"/>
      <c r="H371" s="259"/>
      <c r="I371" s="269"/>
      <c r="J371" s="270"/>
    </row>
    <row r="372" spans="1:10" x14ac:dyDescent="0.35">
      <c r="A372" s="362"/>
      <c r="B372" s="362"/>
      <c r="C372" s="362"/>
      <c r="D372" s="362"/>
      <c r="E372" s="362"/>
      <c r="F372" s="259"/>
      <c r="G372" s="259"/>
      <c r="H372" s="259"/>
      <c r="I372" s="269"/>
      <c r="J372" s="270"/>
    </row>
    <row r="373" spans="1:10" x14ac:dyDescent="0.35">
      <c r="A373" s="362"/>
      <c r="B373" s="362"/>
      <c r="C373" s="362"/>
      <c r="D373" s="362"/>
      <c r="E373" s="362"/>
      <c r="F373" s="259"/>
      <c r="G373" s="259"/>
      <c r="H373" s="259"/>
      <c r="I373" s="269"/>
      <c r="J373" s="270"/>
    </row>
    <row r="374" spans="1:10" x14ac:dyDescent="0.35">
      <c r="A374" s="362"/>
      <c r="B374" s="362"/>
      <c r="C374" s="362"/>
      <c r="D374" s="362"/>
      <c r="E374" s="362"/>
      <c r="F374" s="259"/>
      <c r="G374" s="259"/>
      <c r="H374" s="259"/>
      <c r="I374" s="269"/>
      <c r="J374" s="270"/>
    </row>
    <row r="375" spans="1:10" x14ac:dyDescent="0.35">
      <c r="A375" s="362"/>
      <c r="B375" s="362"/>
      <c r="C375" s="362"/>
      <c r="D375" s="362"/>
      <c r="E375" s="362"/>
      <c r="F375" s="259"/>
      <c r="G375" s="259"/>
      <c r="H375" s="259"/>
      <c r="I375" s="269"/>
      <c r="J375" s="270"/>
    </row>
    <row r="376" spans="1:10" x14ac:dyDescent="0.35">
      <c r="A376" s="362"/>
      <c r="B376" s="362"/>
      <c r="C376" s="362"/>
      <c r="D376" s="362"/>
      <c r="E376" s="362"/>
      <c r="F376" s="259"/>
      <c r="G376" s="259"/>
      <c r="H376" s="259"/>
      <c r="I376" s="269"/>
      <c r="J376" s="270"/>
    </row>
    <row r="377" spans="1:10" x14ac:dyDescent="0.35">
      <c r="A377" s="362"/>
      <c r="B377" s="362"/>
      <c r="C377" s="362"/>
      <c r="D377" s="362"/>
      <c r="E377" s="362"/>
      <c r="F377" s="259"/>
      <c r="G377" s="259"/>
      <c r="H377" s="259"/>
      <c r="I377" s="269"/>
      <c r="J377" s="270"/>
    </row>
    <row r="378" spans="1:10" x14ac:dyDescent="0.35">
      <c r="A378" s="362"/>
      <c r="B378" s="362"/>
      <c r="C378" s="362"/>
      <c r="D378" s="362"/>
      <c r="E378" s="362"/>
      <c r="F378" s="259"/>
      <c r="G378" s="259"/>
      <c r="H378" s="259"/>
      <c r="I378" s="269"/>
      <c r="J378" s="270"/>
    </row>
    <row r="379" spans="1:10" x14ac:dyDescent="0.35">
      <c r="A379" s="362"/>
      <c r="B379" s="362"/>
      <c r="C379" s="362"/>
      <c r="D379" s="362"/>
      <c r="E379" s="362"/>
      <c r="F379" s="259"/>
      <c r="G379" s="259"/>
      <c r="H379" s="259"/>
      <c r="I379" s="269"/>
      <c r="J379" s="270"/>
    </row>
    <row r="380" spans="1:10" x14ac:dyDescent="0.35">
      <c r="A380" s="362"/>
      <c r="B380" s="362"/>
      <c r="C380" s="362"/>
      <c r="D380" s="362"/>
      <c r="E380" s="362"/>
      <c r="F380" s="259"/>
      <c r="G380" s="259"/>
      <c r="H380" s="259"/>
      <c r="I380" s="269"/>
      <c r="J380" s="270"/>
    </row>
    <row r="381" spans="1:10" x14ac:dyDescent="0.35">
      <c r="A381" s="362"/>
      <c r="B381" s="362"/>
      <c r="C381" s="362"/>
      <c r="D381" s="362"/>
      <c r="E381" s="362"/>
      <c r="F381" s="259"/>
      <c r="G381" s="259"/>
      <c r="H381" s="259"/>
      <c r="I381" s="269"/>
      <c r="J381" s="270"/>
    </row>
    <row r="382" spans="1:10" x14ac:dyDescent="0.35">
      <c r="A382" s="362"/>
      <c r="B382" s="362"/>
      <c r="C382" s="362"/>
      <c r="D382" s="362"/>
      <c r="E382" s="362"/>
      <c r="F382" s="259"/>
      <c r="G382" s="259"/>
      <c r="H382" s="259"/>
      <c r="I382" s="269"/>
      <c r="J382" s="270"/>
    </row>
    <row r="383" spans="1:10" x14ac:dyDescent="0.35">
      <c r="A383" s="362"/>
      <c r="B383" s="362"/>
      <c r="C383" s="362"/>
      <c r="D383" s="362"/>
      <c r="E383" s="362"/>
      <c r="F383" s="259"/>
      <c r="G383" s="259"/>
      <c r="H383" s="259"/>
      <c r="I383" s="269"/>
      <c r="J383" s="270"/>
    </row>
    <row r="384" spans="1:10" x14ac:dyDescent="0.35">
      <c r="A384" s="362"/>
      <c r="B384" s="362"/>
      <c r="C384" s="362"/>
      <c r="D384" s="362"/>
      <c r="E384" s="362"/>
      <c r="F384" s="259"/>
      <c r="G384" s="259"/>
      <c r="H384" s="259"/>
      <c r="I384" s="269"/>
      <c r="J384" s="270"/>
    </row>
    <row r="385" spans="1:10" x14ac:dyDescent="0.35">
      <c r="A385" s="362"/>
      <c r="B385" s="362"/>
      <c r="C385" s="362"/>
      <c r="D385" s="362"/>
      <c r="E385" s="362"/>
      <c r="F385" s="259"/>
      <c r="G385" s="259"/>
      <c r="H385" s="259"/>
      <c r="I385" s="269"/>
      <c r="J385" s="270"/>
    </row>
    <row r="386" spans="1:10" x14ac:dyDescent="0.35">
      <c r="A386" s="362"/>
      <c r="B386" s="362"/>
      <c r="C386" s="362"/>
      <c r="D386" s="362"/>
      <c r="E386" s="362"/>
      <c r="F386" s="259"/>
      <c r="G386" s="259"/>
      <c r="H386" s="259"/>
      <c r="I386" s="269"/>
      <c r="J386" s="270"/>
    </row>
    <row r="387" spans="1:10" x14ac:dyDescent="0.35">
      <c r="A387" s="362"/>
      <c r="B387" s="362"/>
      <c r="C387" s="362"/>
      <c r="D387" s="362"/>
      <c r="E387" s="362"/>
      <c r="F387" s="259"/>
      <c r="G387" s="259"/>
      <c r="H387" s="259"/>
      <c r="I387" s="269"/>
      <c r="J387" s="270"/>
    </row>
    <row r="388" spans="1:10" x14ac:dyDescent="0.35">
      <c r="A388" s="362"/>
      <c r="B388" s="362"/>
      <c r="C388" s="362"/>
      <c r="D388" s="362"/>
      <c r="E388" s="362"/>
      <c r="F388" s="259"/>
      <c r="G388" s="259"/>
      <c r="H388" s="259"/>
      <c r="I388" s="269"/>
      <c r="J388" s="270"/>
    </row>
    <row r="389" spans="1:10" x14ac:dyDescent="0.35">
      <c r="A389" s="362"/>
      <c r="B389" s="362"/>
      <c r="C389" s="362"/>
      <c r="D389" s="362"/>
      <c r="E389" s="362"/>
      <c r="F389" s="259"/>
      <c r="G389" s="259"/>
      <c r="H389" s="259"/>
      <c r="I389" s="269"/>
      <c r="J389" s="270"/>
    </row>
    <row r="390" spans="1:10" x14ac:dyDescent="0.35">
      <c r="A390" s="362"/>
      <c r="B390" s="362"/>
      <c r="C390" s="362"/>
      <c r="D390" s="362"/>
      <c r="E390" s="362"/>
      <c r="F390" s="259"/>
      <c r="G390" s="259"/>
      <c r="H390" s="259"/>
      <c r="I390" s="269"/>
      <c r="J390" s="270"/>
    </row>
    <row r="391" spans="1:10" x14ac:dyDescent="0.35">
      <c r="A391" s="362"/>
      <c r="B391" s="362"/>
      <c r="C391" s="362"/>
      <c r="D391" s="362"/>
      <c r="E391" s="362"/>
      <c r="F391" s="259"/>
      <c r="G391" s="259"/>
      <c r="H391" s="259"/>
      <c r="I391" s="269"/>
      <c r="J391" s="270"/>
    </row>
    <row r="392" spans="1:10" x14ac:dyDescent="0.35">
      <c r="A392" s="362"/>
      <c r="B392" s="362"/>
      <c r="C392" s="362"/>
      <c r="D392" s="362"/>
      <c r="E392" s="362"/>
      <c r="F392" s="259"/>
      <c r="G392" s="259"/>
      <c r="H392" s="259"/>
      <c r="I392" s="269"/>
      <c r="J392" s="270"/>
    </row>
    <row r="393" spans="1:10" x14ac:dyDescent="0.35">
      <c r="A393" s="362"/>
      <c r="B393" s="362"/>
      <c r="C393" s="362"/>
      <c r="D393" s="362"/>
      <c r="E393" s="362"/>
      <c r="F393" s="259"/>
      <c r="G393" s="259"/>
      <c r="H393" s="259"/>
      <c r="I393" s="269"/>
      <c r="J393" s="270"/>
    </row>
    <row r="394" spans="1:10" x14ac:dyDescent="0.35">
      <c r="A394" s="362"/>
      <c r="B394" s="362"/>
      <c r="C394" s="362"/>
      <c r="D394" s="362"/>
      <c r="E394" s="362"/>
      <c r="F394" s="259"/>
      <c r="G394" s="259"/>
      <c r="H394" s="259"/>
      <c r="I394" s="269"/>
      <c r="J394" s="270"/>
    </row>
    <row r="395" spans="1:10" x14ac:dyDescent="0.35">
      <c r="A395" s="362"/>
      <c r="B395" s="362"/>
      <c r="C395" s="362"/>
      <c r="D395" s="362"/>
      <c r="E395" s="362"/>
      <c r="F395" s="259"/>
      <c r="G395" s="259"/>
      <c r="H395" s="259"/>
      <c r="I395" s="269"/>
      <c r="J395" s="270"/>
    </row>
    <row r="396" spans="1:10" x14ac:dyDescent="0.35">
      <c r="A396" s="362"/>
      <c r="B396" s="362"/>
      <c r="C396" s="362"/>
      <c r="D396" s="362"/>
      <c r="E396" s="362"/>
      <c r="F396" s="259"/>
      <c r="G396" s="259"/>
      <c r="H396" s="259"/>
      <c r="I396" s="269"/>
      <c r="J396" s="270"/>
    </row>
    <row r="397" spans="1:10" x14ac:dyDescent="0.35">
      <c r="A397" s="362"/>
      <c r="B397" s="362"/>
      <c r="C397" s="362"/>
      <c r="D397" s="362"/>
      <c r="E397" s="362"/>
      <c r="F397" s="259"/>
      <c r="G397" s="259"/>
      <c r="H397" s="259"/>
      <c r="I397" s="269"/>
      <c r="J397" s="270"/>
    </row>
    <row r="398" spans="1:10" x14ac:dyDescent="0.35">
      <c r="A398" s="362"/>
      <c r="B398" s="362"/>
      <c r="C398" s="362"/>
      <c r="D398" s="362"/>
      <c r="E398" s="362"/>
      <c r="F398" s="259"/>
      <c r="G398" s="259"/>
      <c r="H398" s="259"/>
      <c r="I398" s="269"/>
      <c r="J398" s="270"/>
    </row>
    <row r="399" spans="1:10" x14ac:dyDescent="0.35">
      <c r="A399" s="362"/>
      <c r="B399" s="362"/>
      <c r="C399" s="362"/>
      <c r="D399" s="362"/>
      <c r="E399" s="362"/>
      <c r="F399" s="259"/>
      <c r="G399" s="259"/>
      <c r="H399" s="259"/>
      <c r="I399" s="269"/>
      <c r="J399" s="270"/>
    </row>
    <row r="400" spans="1:10" x14ac:dyDescent="0.35">
      <c r="A400" s="362"/>
      <c r="B400" s="362"/>
      <c r="C400" s="362"/>
      <c r="D400" s="362"/>
      <c r="E400" s="362"/>
      <c r="F400" s="259"/>
      <c r="G400" s="259"/>
      <c r="H400" s="259"/>
      <c r="I400" s="269"/>
      <c r="J400" s="270"/>
    </row>
    <row r="401" spans="1:10" x14ac:dyDescent="0.35">
      <c r="A401" s="362"/>
      <c r="B401" s="362"/>
      <c r="C401" s="362"/>
      <c r="D401" s="362"/>
      <c r="E401" s="362"/>
      <c r="F401" s="259"/>
      <c r="G401" s="259"/>
      <c r="H401" s="259"/>
      <c r="I401" s="269"/>
      <c r="J401" s="270"/>
    </row>
    <row r="402" spans="1:10" x14ac:dyDescent="0.35">
      <c r="A402" s="362"/>
      <c r="B402" s="362"/>
      <c r="C402" s="362"/>
      <c r="D402" s="362"/>
      <c r="E402" s="362"/>
      <c r="F402" s="259"/>
      <c r="G402" s="259"/>
      <c r="H402" s="259"/>
      <c r="I402" s="269"/>
      <c r="J402" s="270"/>
    </row>
    <row r="403" spans="1:10" x14ac:dyDescent="0.35">
      <c r="A403" s="362"/>
      <c r="B403" s="362"/>
      <c r="C403" s="362"/>
      <c r="D403" s="362"/>
      <c r="E403" s="362"/>
      <c r="F403" s="259"/>
      <c r="G403" s="259"/>
      <c r="H403" s="259"/>
      <c r="I403" s="269"/>
      <c r="J403" s="270"/>
    </row>
    <row r="404" spans="1:10" x14ac:dyDescent="0.35">
      <c r="A404" s="362"/>
      <c r="B404" s="362"/>
      <c r="C404" s="362"/>
      <c r="D404" s="362"/>
      <c r="E404" s="362"/>
      <c r="F404" s="259"/>
      <c r="G404" s="259"/>
      <c r="H404" s="259"/>
      <c r="I404" s="269"/>
      <c r="J404" s="270"/>
    </row>
    <row r="405" spans="1:10" x14ac:dyDescent="0.35">
      <c r="A405" s="362"/>
      <c r="B405" s="362"/>
      <c r="C405" s="362"/>
      <c r="D405" s="362"/>
      <c r="E405" s="362"/>
      <c r="F405" s="259"/>
      <c r="G405" s="259"/>
      <c r="H405" s="259"/>
      <c r="I405" s="269"/>
      <c r="J405" s="270"/>
    </row>
    <row r="406" spans="1:10" x14ac:dyDescent="0.35">
      <c r="A406" s="362"/>
      <c r="B406" s="362"/>
      <c r="C406" s="362"/>
      <c r="D406" s="362"/>
      <c r="E406" s="362"/>
      <c r="F406" s="259"/>
      <c r="G406" s="259"/>
      <c r="H406" s="259"/>
      <c r="I406" s="269"/>
      <c r="J406" s="270"/>
    </row>
    <row r="407" spans="1:10" x14ac:dyDescent="0.35">
      <c r="A407" s="362"/>
      <c r="B407" s="362"/>
      <c r="C407" s="362"/>
      <c r="D407" s="362"/>
      <c r="E407" s="362"/>
      <c r="F407" s="259"/>
      <c r="G407" s="259"/>
      <c r="H407" s="259"/>
      <c r="I407" s="269"/>
      <c r="J407" s="270"/>
    </row>
    <row r="408" spans="1:10" x14ac:dyDescent="0.35">
      <c r="A408" s="362"/>
      <c r="B408" s="362"/>
      <c r="C408" s="362"/>
      <c r="D408" s="362"/>
      <c r="E408" s="362"/>
      <c r="F408" s="259"/>
      <c r="G408" s="259"/>
      <c r="H408" s="259"/>
      <c r="I408" s="269"/>
      <c r="J408" s="270"/>
    </row>
    <row r="409" spans="1:10" x14ac:dyDescent="0.35">
      <c r="A409" s="362"/>
      <c r="B409" s="362"/>
      <c r="C409" s="362"/>
      <c r="D409" s="362"/>
      <c r="E409" s="362"/>
      <c r="F409" s="259"/>
      <c r="G409" s="259"/>
      <c r="H409" s="259"/>
      <c r="I409" s="269"/>
      <c r="J409" s="270"/>
    </row>
    <row r="410" spans="1:10" x14ac:dyDescent="0.35">
      <c r="A410" s="362"/>
      <c r="B410" s="362"/>
      <c r="C410" s="362"/>
      <c r="D410" s="362"/>
      <c r="E410" s="362"/>
      <c r="F410" s="259"/>
      <c r="G410" s="259"/>
      <c r="H410" s="259"/>
      <c r="I410" s="269"/>
      <c r="J410" s="270"/>
    </row>
    <row r="411" spans="1:10" x14ac:dyDescent="0.35">
      <c r="A411" s="362"/>
      <c r="B411" s="362"/>
      <c r="C411" s="362"/>
      <c r="D411" s="362"/>
      <c r="E411" s="362"/>
      <c r="F411" s="259"/>
      <c r="G411" s="259"/>
      <c r="H411" s="259"/>
      <c r="I411" s="269"/>
      <c r="J411" s="270"/>
    </row>
    <row r="412" spans="1:10" x14ac:dyDescent="0.35">
      <c r="A412" s="362"/>
      <c r="B412" s="362"/>
      <c r="C412" s="362"/>
      <c r="D412" s="362"/>
      <c r="E412" s="362"/>
      <c r="F412" s="259"/>
      <c r="G412" s="259"/>
      <c r="H412" s="259"/>
      <c r="I412" s="269"/>
      <c r="J412" s="270"/>
    </row>
    <row r="413" spans="1:10" x14ac:dyDescent="0.35">
      <c r="A413" s="362"/>
      <c r="B413" s="362"/>
      <c r="C413" s="362"/>
      <c r="D413" s="362"/>
      <c r="E413" s="362"/>
      <c r="F413" s="259"/>
      <c r="G413" s="259"/>
      <c r="H413" s="259"/>
      <c r="I413" s="269"/>
      <c r="J413" s="270"/>
    </row>
    <row r="414" spans="1:10" x14ac:dyDescent="0.35">
      <c r="A414" s="362"/>
      <c r="B414" s="362"/>
      <c r="C414" s="362"/>
      <c r="D414" s="362"/>
      <c r="E414" s="362"/>
      <c r="F414" s="259"/>
      <c r="G414" s="259"/>
      <c r="H414" s="259"/>
      <c r="I414" s="269"/>
      <c r="J414" s="270"/>
    </row>
    <row r="415" spans="1:10" x14ac:dyDescent="0.35">
      <c r="A415" s="362"/>
      <c r="B415" s="362"/>
      <c r="C415" s="362"/>
      <c r="D415" s="362"/>
      <c r="E415" s="362"/>
      <c r="F415" s="259"/>
      <c r="G415" s="259"/>
      <c r="H415" s="259"/>
      <c r="I415" s="269"/>
      <c r="J415" s="270"/>
    </row>
    <row r="416" spans="1:10" x14ac:dyDescent="0.35">
      <c r="A416" s="362"/>
      <c r="B416" s="362"/>
      <c r="C416" s="362"/>
      <c r="D416" s="362"/>
      <c r="E416" s="362"/>
      <c r="F416" s="259"/>
      <c r="G416" s="259"/>
      <c r="H416" s="259"/>
      <c r="I416" s="269"/>
      <c r="J416" s="270"/>
    </row>
    <row r="417" spans="1:10" x14ac:dyDescent="0.35">
      <c r="A417" s="362"/>
      <c r="B417" s="362"/>
      <c r="C417" s="362"/>
      <c r="D417" s="362"/>
      <c r="E417" s="362"/>
      <c r="F417" s="259"/>
      <c r="G417" s="259"/>
      <c r="H417" s="259"/>
      <c r="I417" s="269"/>
      <c r="J417" s="270"/>
    </row>
    <row r="418" spans="1:10" x14ac:dyDescent="0.35">
      <c r="A418" s="362"/>
      <c r="B418" s="362"/>
      <c r="C418" s="362"/>
      <c r="D418" s="362"/>
      <c r="E418" s="362"/>
      <c r="F418" s="259"/>
      <c r="G418" s="259"/>
      <c r="H418" s="259"/>
      <c r="I418" s="269"/>
      <c r="J418" s="270"/>
    </row>
    <row r="419" spans="1:10" x14ac:dyDescent="0.35">
      <c r="A419" s="362"/>
      <c r="B419" s="362"/>
      <c r="C419" s="362"/>
      <c r="D419" s="362"/>
      <c r="E419" s="362"/>
      <c r="F419" s="259"/>
      <c r="G419" s="259"/>
      <c r="H419" s="259"/>
      <c r="I419" s="269"/>
      <c r="J419" s="270"/>
    </row>
    <row r="420" spans="1:10" x14ac:dyDescent="0.35">
      <c r="A420" s="362"/>
      <c r="B420" s="362"/>
      <c r="C420" s="362"/>
      <c r="D420" s="362"/>
      <c r="E420" s="362"/>
      <c r="F420" s="259"/>
      <c r="G420" s="259"/>
      <c r="H420" s="259"/>
      <c r="I420" s="269"/>
      <c r="J420" s="270"/>
    </row>
    <row r="421" spans="1:10" x14ac:dyDescent="0.35">
      <c r="A421" s="362"/>
      <c r="B421" s="362"/>
      <c r="C421" s="362"/>
      <c r="D421" s="362"/>
      <c r="E421" s="362"/>
      <c r="F421" s="259"/>
      <c r="G421" s="259"/>
      <c r="H421" s="259"/>
      <c r="I421" s="269"/>
      <c r="J421" s="270"/>
    </row>
    <row r="422" spans="1:10" x14ac:dyDescent="0.35">
      <c r="A422" s="362"/>
      <c r="B422" s="362"/>
      <c r="C422" s="362"/>
      <c r="D422" s="362"/>
      <c r="E422" s="362"/>
      <c r="F422" s="259"/>
      <c r="G422" s="259"/>
      <c r="H422" s="259"/>
      <c r="I422" s="269"/>
      <c r="J422" s="270"/>
    </row>
    <row r="423" spans="1:10" x14ac:dyDescent="0.35">
      <c r="A423" s="362"/>
      <c r="B423" s="362"/>
      <c r="C423" s="362"/>
      <c r="D423" s="362"/>
      <c r="E423" s="362"/>
      <c r="F423" s="259"/>
      <c r="G423" s="259"/>
      <c r="H423" s="259"/>
      <c r="I423" s="269"/>
      <c r="J423" s="270"/>
    </row>
    <row r="424" spans="1:10" x14ac:dyDescent="0.35">
      <c r="A424" s="362"/>
      <c r="B424" s="362"/>
      <c r="C424" s="362"/>
      <c r="D424" s="362"/>
      <c r="E424" s="362"/>
      <c r="F424" s="259"/>
      <c r="G424" s="259"/>
      <c r="H424" s="259"/>
      <c r="I424" s="269"/>
      <c r="J424" s="270"/>
    </row>
    <row r="425" spans="1:10" x14ac:dyDescent="0.35">
      <c r="A425" s="362"/>
      <c r="B425" s="362"/>
      <c r="C425" s="362"/>
      <c r="D425" s="362"/>
      <c r="E425" s="362"/>
      <c r="F425" s="259"/>
      <c r="G425" s="259"/>
      <c r="H425" s="259"/>
      <c r="I425" s="269"/>
      <c r="J425" s="270"/>
    </row>
    <row r="426" spans="1:10" x14ac:dyDescent="0.35">
      <c r="A426" s="362"/>
      <c r="B426" s="362"/>
      <c r="C426" s="362"/>
      <c r="D426" s="362"/>
      <c r="E426" s="362"/>
      <c r="F426" s="259"/>
      <c r="G426" s="259"/>
      <c r="H426" s="259"/>
      <c r="I426" s="269"/>
      <c r="J426" s="270"/>
    </row>
    <row r="427" spans="1:10" x14ac:dyDescent="0.35">
      <c r="A427" s="362"/>
      <c r="B427" s="362"/>
      <c r="C427" s="362"/>
      <c r="D427" s="362"/>
      <c r="E427" s="362"/>
      <c r="F427" s="259"/>
      <c r="G427" s="259"/>
      <c r="H427" s="259"/>
      <c r="I427" s="269"/>
      <c r="J427" s="270"/>
    </row>
    <row r="428" spans="1:10" x14ac:dyDescent="0.35">
      <c r="A428" s="362"/>
      <c r="B428" s="362"/>
      <c r="C428" s="362"/>
      <c r="D428" s="362"/>
      <c r="E428" s="362"/>
      <c r="F428" s="259"/>
      <c r="G428" s="259"/>
      <c r="H428" s="259"/>
      <c r="I428" s="269"/>
      <c r="J428" s="270"/>
    </row>
    <row r="429" spans="1:10" x14ac:dyDescent="0.35">
      <c r="A429" s="362"/>
      <c r="B429" s="362"/>
      <c r="C429" s="362"/>
      <c r="D429" s="362"/>
      <c r="E429" s="362"/>
      <c r="F429" s="259"/>
      <c r="G429" s="259"/>
      <c r="H429" s="259"/>
      <c r="I429" s="269"/>
      <c r="J429" s="270"/>
    </row>
    <row r="430" spans="1:10" x14ac:dyDescent="0.35">
      <c r="A430" s="362"/>
      <c r="B430" s="362"/>
      <c r="C430" s="362"/>
      <c r="D430" s="362"/>
      <c r="E430" s="362"/>
      <c r="F430" s="259"/>
      <c r="G430" s="259"/>
      <c r="H430" s="259"/>
      <c r="I430" s="269"/>
      <c r="J430" s="270"/>
    </row>
    <row r="431" spans="1:10" x14ac:dyDescent="0.35">
      <c r="A431" s="362"/>
      <c r="B431" s="362"/>
      <c r="C431" s="362"/>
      <c r="D431" s="362"/>
      <c r="E431" s="362"/>
      <c r="F431" s="259"/>
      <c r="G431" s="259"/>
      <c r="H431" s="259"/>
      <c r="I431" s="269"/>
      <c r="J431" s="270"/>
    </row>
    <row r="432" spans="1:10" x14ac:dyDescent="0.35">
      <c r="A432" s="362"/>
      <c r="B432" s="362"/>
      <c r="C432" s="362"/>
      <c r="D432" s="362"/>
      <c r="E432" s="362"/>
      <c r="F432" s="259"/>
      <c r="G432" s="259"/>
      <c r="H432" s="259"/>
      <c r="I432" s="269"/>
      <c r="J432" s="270"/>
    </row>
    <row r="433" spans="1:10" x14ac:dyDescent="0.35">
      <c r="A433" s="362"/>
      <c r="B433" s="362"/>
      <c r="C433" s="362"/>
      <c r="D433" s="362"/>
      <c r="E433" s="362"/>
      <c r="F433" s="259"/>
      <c r="G433" s="259"/>
      <c r="H433" s="259"/>
      <c r="I433" s="269"/>
      <c r="J433" s="270"/>
    </row>
    <row r="434" spans="1:10" x14ac:dyDescent="0.35">
      <c r="A434" s="362"/>
      <c r="B434" s="362"/>
      <c r="C434" s="362"/>
      <c r="D434" s="362"/>
      <c r="E434" s="362"/>
      <c r="F434" s="259"/>
      <c r="G434" s="259"/>
      <c r="H434" s="259"/>
      <c r="I434" s="269"/>
      <c r="J434" s="270"/>
    </row>
    <row r="435" spans="1:10" x14ac:dyDescent="0.35">
      <c r="A435" s="362"/>
      <c r="B435" s="362"/>
      <c r="C435" s="362"/>
      <c r="D435" s="362"/>
      <c r="E435" s="362"/>
      <c r="F435" s="259"/>
      <c r="G435" s="259"/>
      <c r="H435" s="259"/>
      <c r="I435" s="269"/>
      <c r="J435" s="270"/>
    </row>
    <row r="436" spans="1:10" x14ac:dyDescent="0.35">
      <c r="A436" s="362"/>
      <c r="B436" s="362"/>
      <c r="C436" s="362"/>
      <c r="D436" s="362"/>
      <c r="E436" s="362"/>
      <c r="F436" s="259"/>
      <c r="G436" s="259"/>
      <c r="H436" s="259"/>
      <c r="I436" s="269"/>
      <c r="J436" s="270"/>
    </row>
    <row r="437" spans="1:10" x14ac:dyDescent="0.35">
      <c r="A437" s="362"/>
      <c r="B437" s="362"/>
      <c r="C437" s="362"/>
      <c r="D437" s="362"/>
      <c r="E437" s="362"/>
      <c r="F437" s="259"/>
      <c r="G437" s="259"/>
      <c r="H437" s="259"/>
      <c r="I437" s="269"/>
      <c r="J437" s="270"/>
    </row>
    <row r="438" spans="1:10" x14ac:dyDescent="0.35">
      <c r="A438" s="362"/>
      <c r="B438" s="362"/>
      <c r="C438" s="362"/>
      <c r="D438" s="362"/>
      <c r="E438" s="362"/>
      <c r="F438" s="259"/>
      <c r="G438" s="259"/>
      <c r="H438" s="259"/>
      <c r="I438" s="269"/>
      <c r="J438" s="270"/>
    </row>
    <row r="439" spans="1:10" x14ac:dyDescent="0.35">
      <c r="A439" s="362"/>
      <c r="B439" s="362"/>
      <c r="C439" s="362"/>
      <c r="D439" s="362"/>
      <c r="E439" s="362"/>
      <c r="F439" s="259"/>
      <c r="G439" s="259"/>
      <c r="H439" s="259"/>
      <c r="I439" s="269"/>
      <c r="J439" s="270"/>
    </row>
    <row r="440" spans="1:10" x14ac:dyDescent="0.35">
      <c r="A440" s="362"/>
      <c r="B440" s="362"/>
      <c r="C440" s="362"/>
      <c r="D440" s="362"/>
      <c r="E440" s="362"/>
      <c r="F440" s="259"/>
      <c r="G440" s="259"/>
      <c r="H440" s="259"/>
      <c r="I440" s="269"/>
      <c r="J440" s="270"/>
    </row>
    <row r="441" spans="1:10" x14ac:dyDescent="0.35">
      <c r="A441" s="362"/>
      <c r="B441" s="362"/>
      <c r="C441" s="362"/>
      <c r="D441" s="362"/>
      <c r="E441" s="362"/>
      <c r="F441" s="259"/>
      <c r="G441" s="259"/>
      <c r="H441" s="259"/>
      <c r="I441" s="269"/>
      <c r="J441" s="270"/>
    </row>
    <row r="442" spans="1:10" x14ac:dyDescent="0.35">
      <c r="A442" s="362"/>
      <c r="B442" s="362"/>
      <c r="C442" s="362"/>
      <c r="D442" s="362"/>
      <c r="E442" s="362"/>
      <c r="F442" s="259"/>
      <c r="G442" s="259"/>
      <c r="H442" s="259"/>
      <c r="I442" s="269"/>
      <c r="J442" s="270"/>
    </row>
    <row r="443" spans="1:10" x14ac:dyDescent="0.35">
      <c r="A443" s="362"/>
      <c r="B443" s="362"/>
      <c r="C443" s="362"/>
      <c r="D443" s="362"/>
      <c r="E443" s="362"/>
      <c r="F443" s="259"/>
      <c r="G443" s="259"/>
      <c r="H443" s="259"/>
      <c r="I443" s="269"/>
      <c r="J443" s="270"/>
    </row>
    <row r="444" spans="1:10" x14ac:dyDescent="0.35">
      <c r="A444" s="362"/>
      <c r="B444" s="362"/>
      <c r="C444" s="362"/>
      <c r="D444" s="362"/>
      <c r="E444" s="362"/>
      <c r="F444" s="259"/>
      <c r="G444" s="259"/>
      <c r="H444" s="259"/>
      <c r="I444" s="269"/>
      <c r="J444" s="270"/>
    </row>
    <row r="445" spans="1:10" x14ac:dyDescent="0.35">
      <c r="A445" s="362"/>
      <c r="B445" s="362"/>
      <c r="C445" s="362"/>
      <c r="D445" s="362"/>
      <c r="E445" s="362"/>
      <c r="F445" s="259"/>
      <c r="G445" s="259"/>
      <c r="H445" s="259"/>
      <c r="I445" s="269"/>
      <c r="J445" s="270"/>
    </row>
    <row r="446" spans="1:10" x14ac:dyDescent="0.35">
      <c r="A446" s="362"/>
      <c r="B446" s="362"/>
      <c r="C446" s="362"/>
      <c r="D446" s="362"/>
      <c r="E446" s="362"/>
      <c r="F446" s="259"/>
      <c r="G446" s="259"/>
      <c r="H446" s="259"/>
      <c r="I446" s="269"/>
      <c r="J446" s="270"/>
    </row>
    <row r="447" spans="1:10" x14ac:dyDescent="0.35">
      <c r="A447" s="362"/>
      <c r="B447" s="362"/>
      <c r="C447" s="362"/>
      <c r="D447" s="362"/>
      <c r="E447" s="362"/>
      <c r="F447" s="259"/>
      <c r="G447" s="259"/>
      <c r="H447" s="259"/>
      <c r="I447" s="269"/>
      <c r="J447" s="270"/>
    </row>
    <row r="448" spans="1:10" x14ac:dyDescent="0.35">
      <c r="A448" s="362"/>
      <c r="B448" s="362"/>
      <c r="C448" s="362"/>
      <c r="D448" s="362"/>
      <c r="E448" s="362"/>
      <c r="F448" s="259"/>
      <c r="G448" s="259"/>
      <c r="H448" s="259"/>
      <c r="I448" s="269"/>
      <c r="J448" s="270"/>
    </row>
    <row r="449" spans="1:10" x14ac:dyDescent="0.35">
      <c r="A449" s="362"/>
      <c r="B449" s="362"/>
      <c r="C449" s="362"/>
      <c r="D449" s="362"/>
      <c r="E449" s="362"/>
      <c r="F449" s="259"/>
      <c r="G449" s="259"/>
      <c r="H449" s="259"/>
      <c r="I449" s="269"/>
      <c r="J449" s="270"/>
    </row>
    <row r="450" spans="1:10" x14ac:dyDescent="0.35">
      <c r="A450" s="362"/>
      <c r="B450" s="362"/>
      <c r="C450" s="362"/>
      <c r="D450" s="362"/>
      <c r="E450" s="362"/>
      <c r="F450" s="259"/>
      <c r="G450" s="259"/>
      <c r="H450" s="259"/>
      <c r="I450" s="269"/>
      <c r="J450" s="270"/>
    </row>
    <row r="451" spans="1:10" x14ac:dyDescent="0.35">
      <c r="A451" s="362"/>
      <c r="B451" s="362"/>
      <c r="C451" s="362"/>
      <c r="D451" s="362"/>
      <c r="E451" s="362"/>
      <c r="F451" s="259"/>
      <c r="G451" s="259"/>
      <c r="H451" s="259"/>
      <c r="I451" s="269"/>
      <c r="J451" s="270"/>
    </row>
    <row r="452" spans="1:10" x14ac:dyDescent="0.35">
      <c r="A452" s="362"/>
      <c r="B452" s="362"/>
      <c r="C452" s="362"/>
      <c r="D452" s="362"/>
      <c r="E452" s="362"/>
      <c r="F452" s="259"/>
      <c r="G452" s="259"/>
      <c r="H452" s="259"/>
      <c r="I452" s="269"/>
      <c r="J452" s="270"/>
    </row>
    <row r="453" spans="1:10" x14ac:dyDescent="0.35">
      <c r="A453" s="362"/>
      <c r="B453" s="362"/>
      <c r="C453" s="362"/>
      <c r="D453" s="362"/>
      <c r="E453" s="362"/>
      <c r="F453" s="259"/>
      <c r="G453" s="259"/>
      <c r="H453" s="259"/>
      <c r="I453" s="269"/>
      <c r="J453" s="270"/>
    </row>
    <row r="454" spans="1:10" x14ac:dyDescent="0.35">
      <c r="A454" s="362"/>
      <c r="B454" s="362"/>
      <c r="C454" s="362"/>
      <c r="D454" s="362"/>
      <c r="E454" s="362"/>
      <c r="F454" s="259"/>
      <c r="G454" s="259"/>
      <c r="H454" s="259"/>
      <c r="I454" s="269"/>
      <c r="J454" s="270"/>
    </row>
    <row r="455" spans="1:10" x14ac:dyDescent="0.35">
      <c r="A455" s="362"/>
      <c r="B455" s="362"/>
      <c r="C455" s="362"/>
      <c r="D455" s="362"/>
      <c r="E455" s="362"/>
      <c r="F455" s="259"/>
      <c r="G455" s="259"/>
      <c r="H455" s="259"/>
      <c r="I455" s="269"/>
      <c r="J455" s="270"/>
    </row>
    <row r="456" spans="1:10" x14ac:dyDescent="0.35">
      <c r="A456" s="362"/>
      <c r="B456" s="362"/>
      <c r="C456" s="362"/>
      <c r="D456" s="362"/>
      <c r="E456" s="362"/>
      <c r="F456" s="259"/>
      <c r="G456" s="259"/>
      <c r="H456" s="259"/>
      <c r="I456" s="269"/>
      <c r="J456" s="270"/>
    </row>
    <row r="457" spans="1:10" x14ac:dyDescent="0.35">
      <c r="A457" s="362"/>
      <c r="B457" s="362"/>
      <c r="C457" s="362"/>
      <c r="D457" s="362"/>
      <c r="E457" s="362"/>
      <c r="F457" s="259"/>
      <c r="G457" s="259"/>
      <c r="H457" s="259"/>
      <c r="I457" s="269"/>
      <c r="J457" s="270"/>
    </row>
    <row r="458" spans="1:10" x14ac:dyDescent="0.35">
      <c r="A458" s="362"/>
      <c r="B458" s="362"/>
      <c r="C458" s="362"/>
      <c r="D458" s="362"/>
      <c r="E458" s="362"/>
      <c r="F458" s="259"/>
      <c r="G458" s="259"/>
      <c r="H458" s="259"/>
      <c r="I458" s="269"/>
      <c r="J458" s="270"/>
    </row>
    <row r="459" spans="1:10" x14ac:dyDescent="0.35">
      <c r="A459" s="362"/>
      <c r="B459" s="362"/>
      <c r="C459" s="362"/>
      <c r="D459" s="362"/>
      <c r="E459" s="362"/>
      <c r="F459" s="259"/>
      <c r="G459" s="259"/>
      <c r="H459" s="259"/>
      <c r="I459" s="269"/>
      <c r="J459" s="270"/>
    </row>
    <row r="460" spans="1:10" x14ac:dyDescent="0.35">
      <c r="A460" s="362"/>
      <c r="B460" s="362"/>
      <c r="C460" s="362"/>
      <c r="D460" s="362"/>
      <c r="E460" s="362"/>
      <c r="F460" s="259"/>
      <c r="G460" s="259"/>
      <c r="H460" s="259"/>
      <c r="I460" s="269"/>
      <c r="J460" s="270"/>
    </row>
    <row r="461" spans="1:10" x14ac:dyDescent="0.35">
      <c r="A461" s="362"/>
      <c r="B461" s="362"/>
      <c r="C461" s="362"/>
      <c r="D461" s="362"/>
      <c r="E461" s="362"/>
      <c r="F461" s="259"/>
      <c r="G461" s="259"/>
      <c r="H461" s="259"/>
      <c r="I461" s="269"/>
      <c r="J461" s="270"/>
    </row>
    <row r="462" spans="1:10" x14ac:dyDescent="0.35">
      <c r="A462" s="362"/>
      <c r="B462" s="362"/>
      <c r="C462" s="362"/>
      <c r="D462" s="362"/>
      <c r="E462" s="362"/>
      <c r="F462" s="259"/>
      <c r="G462" s="259"/>
      <c r="H462" s="259"/>
      <c r="I462" s="269"/>
      <c r="J462" s="270"/>
    </row>
    <row r="463" spans="1:10" x14ac:dyDescent="0.35">
      <c r="A463" s="362"/>
      <c r="B463" s="362"/>
      <c r="C463" s="362"/>
      <c r="D463" s="362"/>
      <c r="E463" s="362"/>
      <c r="F463" s="259"/>
      <c r="G463" s="259"/>
      <c r="H463" s="259"/>
      <c r="I463" s="269"/>
      <c r="J463" s="270"/>
    </row>
    <row r="464" spans="1:10" x14ac:dyDescent="0.35">
      <c r="A464" s="362"/>
      <c r="B464" s="362"/>
      <c r="C464" s="362"/>
      <c r="D464" s="362"/>
      <c r="E464" s="362"/>
      <c r="F464" s="259"/>
      <c r="G464" s="259"/>
      <c r="H464" s="259"/>
      <c r="I464" s="269"/>
      <c r="J464" s="270"/>
    </row>
    <row r="465" spans="1:10" x14ac:dyDescent="0.35">
      <c r="A465" s="362"/>
      <c r="B465" s="362"/>
      <c r="C465" s="362"/>
      <c r="D465" s="362"/>
      <c r="E465" s="362"/>
      <c r="F465" s="259"/>
      <c r="G465" s="259"/>
      <c r="H465" s="259"/>
      <c r="I465" s="269"/>
      <c r="J465" s="270"/>
    </row>
  </sheetData>
  <mergeCells count="458">
    <mergeCell ref="A18:A19"/>
    <mergeCell ref="B18:E18"/>
    <mergeCell ref="B19:E19"/>
    <mergeCell ref="B21:E21"/>
    <mergeCell ref="B8:B10"/>
    <mergeCell ref="C8:I8"/>
    <mergeCell ref="C9:I10"/>
    <mergeCell ref="A14:A16"/>
    <mergeCell ref="B16:E16"/>
    <mergeCell ref="B14:E14"/>
    <mergeCell ref="B15:E15"/>
    <mergeCell ref="B28:E28"/>
    <mergeCell ref="A30:A35"/>
    <mergeCell ref="B30:E30"/>
    <mergeCell ref="B31:E31"/>
    <mergeCell ref="B32:E32"/>
    <mergeCell ref="B35:E35"/>
    <mergeCell ref="A23:A28"/>
    <mergeCell ref="B23:E23"/>
    <mergeCell ref="B24:E24"/>
    <mergeCell ref="B25:E25"/>
    <mergeCell ref="B26:E26"/>
    <mergeCell ref="B27:E27"/>
    <mergeCell ref="B33:E33"/>
    <mergeCell ref="B34:E34"/>
    <mergeCell ref="A37:A42"/>
    <mergeCell ref="B37:E37"/>
    <mergeCell ref="B38:E38"/>
    <mergeCell ref="B39:E39"/>
    <mergeCell ref="B40:E40"/>
    <mergeCell ref="B44:E44"/>
    <mergeCell ref="A44:A46"/>
    <mergeCell ref="B41:E41"/>
    <mergeCell ref="B42:E42"/>
    <mergeCell ref="B52:E52"/>
    <mergeCell ref="B53:E53"/>
    <mergeCell ref="B54:E54"/>
    <mergeCell ref="A55:E55"/>
    <mergeCell ref="A56:E56"/>
    <mergeCell ref="A57:E57"/>
    <mergeCell ref="B45:E45"/>
    <mergeCell ref="B46:E46"/>
    <mergeCell ref="A48:A54"/>
    <mergeCell ref="B48:E48"/>
    <mergeCell ref="B49:E49"/>
    <mergeCell ref="B50:E50"/>
    <mergeCell ref="B51:E51"/>
    <mergeCell ref="A64:E64"/>
    <mergeCell ref="A65:E65"/>
    <mergeCell ref="A66:E66"/>
    <mergeCell ref="A67:E67"/>
    <mergeCell ref="A68:E68"/>
    <mergeCell ref="A69:E69"/>
    <mergeCell ref="A58:E58"/>
    <mergeCell ref="A59:E59"/>
    <mergeCell ref="A60:E60"/>
    <mergeCell ref="A61:E61"/>
    <mergeCell ref="A62:E62"/>
    <mergeCell ref="A63:E63"/>
    <mergeCell ref="A76:E76"/>
    <mergeCell ref="A77:E77"/>
    <mergeCell ref="A78:E78"/>
    <mergeCell ref="A79:E79"/>
    <mergeCell ref="A80:E80"/>
    <mergeCell ref="A81:E81"/>
    <mergeCell ref="A70:E70"/>
    <mergeCell ref="A71:E71"/>
    <mergeCell ref="A72:E72"/>
    <mergeCell ref="A73:E73"/>
    <mergeCell ref="A74:E74"/>
    <mergeCell ref="A75:E75"/>
    <mergeCell ref="A88:E88"/>
    <mergeCell ref="A89:E89"/>
    <mergeCell ref="A90:E90"/>
    <mergeCell ref="A91:E91"/>
    <mergeCell ref="A92:E92"/>
    <mergeCell ref="A93:E93"/>
    <mergeCell ref="A82:E82"/>
    <mergeCell ref="A83:E83"/>
    <mergeCell ref="A84:E84"/>
    <mergeCell ref="A85:E85"/>
    <mergeCell ref="A86:E86"/>
    <mergeCell ref="A87:E87"/>
    <mergeCell ref="A100:E100"/>
    <mergeCell ref="A101:E101"/>
    <mergeCell ref="A102:E102"/>
    <mergeCell ref="A103:E103"/>
    <mergeCell ref="A104:E104"/>
    <mergeCell ref="A105:E105"/>
    <mergeCell ref="A94:E94"/>
    <mergeCell ref="A95:E95"/>
    <mergeCell ref="A96:E96"/>
    <mergeCell ref="A97:E97"/>
    <mergeCell ref="A98:E98"/>
    <mergeCell ref="A99:E99"/>
    <mergeCell ref="A112:E112"/>
    <mergeCell ref="A113:E113"/>
    <mergeCell ref="A114:E114"/>
    <mergeCell ref="A115:E115"/>
    <mergeCell ref="A116:E116"/>
    <mergeCell ref="A117:E117"/>
    <mergeCell ref="A106:E106"/>
    <mergeCell ref="A107:E107"/>
    <mergeCell ref="A108:E108"/>
    <mergeCell ref="A109:E109"/>
    <mergeCell ref="A110:E110"/>
    <mergeCell ref="A111:E111"/>
    <mergeCell ref="A124:E124"/>
    <mergeCell ref="A125:E125"/>
    <mergeCell ref="A126:E126"/>
    <mergeCell ref="A127:E127"/>
    <mergeCell ref="A128:E128"/>
    <mergeCell ref="A129:E129"/>
    <mergeCell ref="A118:E118"/>
    <mergeCell ref="A119:E119"/>
    <mergeCell ref="A120:E120"/>
    <mergeCell ref="A121:E121"/>
    <mergeCell ref="A122:E122"/>
    <mergeCell ref="A123:E123"/>
    <mergeCell ref="A136:E136"/>
    <mergeCell ref="A137:E137"/>
    <mergeCell ref="A138:E138"/>
    <mergeCell ref="A139:E139"/>
    <mergeCell ref="A140:E140"/>
    <mergeCell ref="A141:E141"/>
    <mergeCell ref="A130:E130"/>
    <mergeCell ref="A131:E131"/>
    <mergeCell ref="A132:E132"/>
    <mergeCell ref="A133:E133"/>
    <mergeCell ref="A134:E134"/>
    <mergeCell ref="A135:E135"/>
    <mergeCell ref="A148:E148"/>
    <mergeCell ref="A149:E149"/>
    <mergeCell ref="A150:E150"/>
    <mergeCell ref="A151:E151"/>
    <mergeCell ref="A152:E152"/>
    <mergeCell ref="A153:E153"/>
    <mergeCell ref="A142:E142"/>
    <mergeCell ref="A143:E143"/>
    <mergeCell ref="A144:E144"/>
    <mergeCell ref="A145:E145"/>
    <mergeCell ref="A146:E146"/>
    <mergeCell ref="A147:E147"/>
    <mergeCell ref="A160:E160"/>
    <mergeCell ref="A161:E161"/>
    <mergeCell ref="A162:E162"/>
    <mergeCell ref="A163:E163"/>
    <mergeCell ref="A164:E164"/>
    <mergeCell ref="A165:E165"/>
    <mergeCell ref="A154:E154"/>
    <mergeCell ref="A155:E155"/>
    <mergeCell ref="A156:E156"/>
    <mergeCell ref="A157:E157"/>
    <mergeCell ref="A158:E158"/>
    <mergeCell ref="A159:E159"/>
    <mergeCell ref="A172:E172"/>
    <mergeCell ref="A173:E173"/>
    <mergeCell ref="A174:E174"/>
    <mergeCell ref="A175:E175"/>
    <mergeCell ref="A176:E176"/>
    <mergeCell ref="A177:E177"/>
    <mergeCell ref="A166:E166"/>
    <mergeCell ref="A167:E167"/>
    <mergeCell ref="A168:E168"/>
    <mergeCell ref="A169:E169"/>
    <mergeCell ref="A170:E170"/>
    <mergeCell ref="A171:E171"/>
    <mergeCell ref="A184:E184"/>
    <mergeCell ref="A185:E185"/>
    <mergeCell ref="A186:E186"/>
    <mergeCell ref="A187:E187"/>
    <mergeCell ref="A188:E188"/>
    <mergeCell ref="A189:E189"/>
    <mergeCell ref="A178:E178"/>
    <mergeCell ref="A179:E179"/>
    <mergeCell ref="A180:E180"/>
    <mergeCell ref="A181:E181"/>
    <mergeCell ref="A182:E182"/>
    <mergeCell ref="A183:E183"/>
    <mergeCell ref="A196:E196"/>
    <mergeCell ref="A197:E197"/>
    <mergeCell ref="A198:E198"/>
    <mergeCell ref="A199:E199"/>
    <mergeCell ref="A200:E200"/>
    <mergeCell ref="A201:E201"/>
    <mergeCell ref="A190:E190"/>
    <mergeCell ref="A191:E191"/>
    <mergeCell ref="A192:E192"/>
    <mergeCell ref="A193:E193"/>
    <mergeCell ref="A194:E194"/>
    <mergeCell ref="A195:E195"/>
    <mergeCell ref="A208:E208"/>
    <mergeCell ref="A209:E209"/>
    <mergeCell ref="A210:E210"/>
    <mergeCell ref="A211:E211"/>
    <mergeCell ref="A212:E212"/>
    <mergeCell ref="A213:E213"/>
    <mergeCell ref="A202:E202"/>
    <mergeCell ref="A203:E203"/>
    <mergeCell ref="A204:E204"/>
    <mergeCell ref="A205:E205"/>
    <mergeCell ref="A206:E206"/>
    <mergeCell ref="A207:E207"/>
    <mergeCell ref="A220:E220"/>
    <mergeCell ref="A221:E221"/>
    <mergeCell ref="A222:E222"/>
    <mergeCell ref="A223:E223"/>
    <mergeCell ref="A224:E224"/>
    <mergeCell ref="A225:E225"/>
    <mergeCell ref="A214:E214"/>
    <mergeCell ref="A215:E215"/>
    <mergeCell ref="A216:E216"/>
    <mergeCell ref="A217:E217"/>
    <mergeCell ref="A218:E218"/>
    <mergeCell ref="A219:E219"/>
    <mergeCell ref="A232:E232"/>
    <mergeCell ref="A233:E233"/>
    <mergeCell ref="A234:E234"/>
    <mergeCell ref="A235:E235"/>
    <mergeCell ref="A236:E236"/>
    <mergeCell ref="A237:E237"/>
    <mergeCell ref="A226:E226"/>
    <mergeCell ref="A227:E227"/>
    <mergeCell ref="A228:E228"/>
    <mergeCell ref="A229:E229"/>
    <mergeCell ref="A230:E230"/>
    <mergeCell ref="A231:E231"/>
    <mergeCell ref="A244:E244"/>
    <mergeCell ref="A245:E245"/>
    <mergeCell ref="A246:E246"/>
    <mergeCell ref="A247:E247"/>
    <mergeCell ref="A248:E248"/>
    <mergeCell ref="A249:E249"/>
    <mergeCell ref="A238:E238"/>
    <mergeCell ref="A239:E239"/>
    <mergeCell ref="A240:E240"/>
    <mergeCell ref="A241:E241"/>
    <mergeCell ref="A242:E242"/>
    <mergeCell ref="A243:E243"/>
    <mergeCell ref="A256:E256"/>
    <mergeCell ref="A257:E257"/>
    <mergeCell ref="A258:E258"/>
    <mergeCell ref="A259:E259"/>
    <mergeCell ref="A260:E260"/>
    <mergeCell ref="A261:E261"/>
    <mergeCell ref="A250:E250"/>
    <mergeCell ref="A251:E251"/>
    <mergeCell ref="A252:E252"/>
    <mergeCell ref="A253:E253"/>
    <mergeCell ref="A254:E254"/>
    <mergeCell ref="A255:E255"/>
    <mergeCell ref="A268:E268"/>
    <mergeCell ref="A269:E269"/>
    <mergeCell ref="A270:E270"/>
    <mergeCell ref="A271:E271"/>
    <mergeCell ref="A272:E272"/>
    <mergeCell ref="A273:E273"/>
    <mergeCell ref="A262:E262"/>
    <mergeCell ref="A263:E263"/>
    <mergeCell ref="A264:E264"/>
    <mergeCell ref="A265:E265"/>
    <mergeCell ref="A266:E266"/>
    <mergeCell ref="A267:E267"/>
    <mergeCell ref="A280:E280"/>
    <mergeCell ref="A281:E281"/>
    <mergeCell ref="A282:E282"/>
    <mergeCell ref="A283:E283"/>
    <mergeCell ref="A284:E284"/>
    <mergeCell ref="A285:E285"/>
    <mergeCell ref="A274:E274"/>
    <mergeCell ref="A275:E275"/>
    <mergeCell ref="A276:E276"/>
    <mergeCell ref="A277:E277"/>
    <mergeCell ref="A278:E278"/>
    <mergeCell ref="A279:E279"/>
    <mergeCell ref="A292:E292"/>
    <mergeCell ref="A293:E293"/>
    <mergeCell ref="A294:E294"/>
    <mergeCell ref="A295:E295"/>
    <mergeCell ref="A296:E296"/>
    <mergeCell ref="A297:E297"/>
    <mergeCell ref="A286:E286"/>
    <mergeCell ref="A287:E287"/>
    <mergeCell ref="A288:E288"/>
    <mergeCell ref="A289:E289"/>
    <mergeCell ref="A290:E290"/>
    <mergeCell ref="A291:E291"/>
    <mergeCell ref="A304:E304"/>
    <mergeCell ref="A305:E305"/>
    <mergeCell ref="A306:E306"/>
    <mergeCell ref="A307:E307"/>
    <mergeCell ref="A308:E308"/>
    <mergeCell ref="A309:E309"/>
    <mergeCell ref="A298:E298"/>
    <mergeCell ref="A299:E299"/>
    <mergeCell ref="A300:E300"/>
    <mergeCell ref="A301:E301"/>
    <mergeCell ref="A302:E302"/>
    <mergeCell ref="A303:E303"/>
    <mergeCell ref="A316:E316"/>
    <mergeCell ref="A317:E317"/>
    <mergeCell ref="A318:E318"/>
    <mergeCell ref="A319:E319"/>
    <mergeCell ref="A320:E320"/>
    <mergeCell ref="A321:E321"/>
    <mergeCell ref="A310:E310"/>
    <mergeCell ref="A311:E311"/>
    <mergeCell ref="A312:E312"/>
    <mergeCell ref="A313:E313"/>
    <mergeCell ref="A314:E314"/>
    <mergeCell ref="A315:E315"/>
    <mergeCell ref="A328:E328"/>
    <mergeCell ref="A329:E329"/>
    <mergeCell ref="A330:E330"/>
    <mergeCell ref="A331:E331"/>
    <mergeCell ref="A332:E332"/>
    <mergeCell ref="A333:E333"/>
    <mergeCell ref="A322:E322"/>
    <mergeCell ref="A323:E323"/>
    <mergeCell ref="A324:E324"/>
    <mergeCell ref="A325:E325"/>
    <mergeCell ref="A326:E326"/>
    <mergeCell ref="A327:E327"/>
    <mergeCell ref="A340:E340"/>
    <mergeCell ref="A341:E341"/>
    <mergeCell ref="A342:E342"/>
    <mergeCell ref="A343:E343"/>
    <mergeCell ref="A344:E344"/>
    <mergeCell ref="A345:E345"/>
    <mergeCell ref="A334:E334"/>
    <mergeCell ref="A335:E335"/>
    <mergeCell ref="A336:E336"/>
    <mergeCell ref="A337:E337"/>
    <mergeCell ref="A338:E338"/>
    <mergeCell ref="A339:E339"/>
    <mergeCell ref="A352:E352"/>
    <mergeCell ref="A353:E353"/>
    <mergeCell ref="A354:E354"/>
    <mergeCell ref="A355:E355"/>
    <mergeCell ref="A356:E356"/>
    <mergeCell ref="A357:E357"/>
    <mergeCell ref="A346:E346"/>
    <mergeCell ref="A347:E347"/>
    <mergeCell ref="A348:E348"/>
    <mergeCell ref="A349:E349"/>
    <mergeCell ref="A350:E350"/>
    <mergeCell ref="A351:E351"/>
    <mergeCell ref="A364:E364"/>
    <mergeCell ref="A365:E365"/>
    <mergeCell ref="A366:E366"/>
    <mergeCell ref="A367:E367"/>
    <mergeCell ref="A368:E368"/>
    <mergeCell ref="A369:E369"/>
    <mergeCell ref="A358:E358"/>
    <mergeCell ref="A359:E359"/>
    <mergeCell ref="A360:E360"/>
    <mergeCell ref="A361:E361"/>
    <mergeCell ref="A362:E362"/>
    <mergeCell ref="A363:E363"/>
    <mergeCell ref="A376:E376"/>
    <mergeCell ref="A377:E377"/>
    <mergeCell ref="A378:E378"/>
    <mergeCell ref="A379:E379"/>
    <mergeCell ref="A380:E380"/>
    <mergeCell ref="A381:E381"/>
    <mergeCell ref="A370:E370"/>
    <mergeCell ref="A371:E371"/>
    <mergeCell ref="A372:E372"/>
    <mergeCell ref="A373:E373"/>
    <mergeCell ref="A374:E374"/>
    <mergeCell ref="A375:E375"/>
    <mergeCell ref="A388:E388"/>
    <mergeCell ref="A389:E389"/>
    <mergeCell ref="A390:E390"/>
    <mergeCell ref="A391:E391"/>
    <mergeCell ref="A392:E392"/>
    <mergeCell ref="A393:E393"/>
    <mergeCell ref="A382:E382"/>
    <mergeCell ref="A383:E383"/>
    <mergeCell ref="A384:E384"/>
    <mergeCell ref="A385:E385"/>
    <mergeCell ref="A386:E386"/>
    <mergeCell ref="A387:E387"/>
    <mergeCell ref="A400:E400"/>
    <mergeCell ref="A401:E401"/>
    <mergeCell ref="A402:E402"/>
    <mergeCell ref="A403:E403"/>
    <mergeCell ref="A404:E404"/>
    <mergeCell ref="A405:E405"/>
    <mergeCell ref="A394:E394"/>
    <mergeCell ref="A395:E395"/>
    <mergeCell ref="A396:E396"/>
    <mergeCell ref="A397:E397"/>
    <mergeCell ref="A398:E398"/>
    <mergeCell ref="A399:E399"/>
    <mergeCell ref="A412:E412"/>
    <mergeCell ref="A413:E413"/>
    <mergeCell ref="A414:E414"/>
    <mergeCell ref="A415:E415"/>
    <mergeCell ref="A416:E416"/>
    <mergeCell ref="A417:E417"/>
    <mergeCell ref="A406:E406"/>
    <mergeCell ref="A407:E407"/>
    <mergeCell ref="A408:E408"/>
    <mergeCell ref="A409:E409"/>
    <mergeCell ref="A410:E410"/>
    <mergeCell ref="A411:E411"/>
    <mergeCell ref="A430:E430"/>
    <mergeCell ref="A431:E431"/>
    <mergeCell ref="A432:E432"/>
    <mergeCell ref="A418:E418"/>
    <mergeCell ref="A419:E419"/>
    <mergeCell ref="A420:E420"/>
    <mergeCell ref="A421:E421"/>
    <mergeCell ref="A422:E422"/>
    <mergeCell ref="A423:E423"/>
    <mergeCell ref="A465:E465"/>
    <mergeCell ref="A454:E454"/>
    <mergeCell ref="A455:E455"/>
    <mergeCell ref="A456:E456"/>
    <mergeCell ref="A457:E457"/>
    <mergeCell ref="A458:E458"/>
    <mergeCell ref="A459:E459"/>
    <mergeCell ref="A448:E448"/>
    <mergeCell ref="A449:E449"/>
    <mergeCell ref="A450:E450"/>
    <mergeCell ref="A451:E451"/>
    <mergeCell ref="A452:E452"/>
    <mergeCell ref="A453:E453"/>
    <mergeCell ref="A460:E460"/>
    <mergeCell ref="A461:E461"/>
    <mergeCell ref="A462:E462"/>
    <mergeCell ref="A463:E463"/>
    <mergeCell ref="A464:E464"/>
    <mergeCell ref="C1:I1"/>
    <mergeCell ref="C2:I2"/>
    <mergeCell ref="C3:I3"/>
    <mergeCell ref="A442:E442"/>
    <mergeCell ref="A443:E443"/>
    <mergeCell ref="A444:E444"/>
    <mergeCell ref="A445:E445"/>
    <mergeCell ref="A446:E446"/>
    <mergeCell ref="A447:E447"/>
    <mergeCell ref="A436:E436"/>
    <mergeCell ref="A437:E437"/>
    <mergeCell ref="A438:E438"/>
    <mergeCell ref="A439:E439"/>
    <mergeCell ref="A440:E440"/>
    <mergeCell ref="A441:E441"/>
    <mergeCell ref="A433:E433"/>
    <mergeCell ref="A434:E434"/>
    <mergeCell ref="A435:E435"/>
    <mergeCell ref="A424:E424"/>
    <mergeCell ref="A425:E425"/>
    <mergeCell ref="A426:E426"/>
    <mergeCell ref="A427:E427"/>
    <mergeCell ref="A428:E428"/>
    <mergeCell ref="A429:E429"/>
  </mergeCells>
  <hyperlinks>
    <hyperlink ref="I19" r:id="rId1" display="https://orkustofnun.is/yfirflokkur/raforkunotandinn/uppruni-raforku/uppruni-raforku-2017/ "/>
  </hyperlinks>
  <pageMargins left="0.7" right="0.7" top="0.75" bottom="0.75" header="0.3" footer="0.3"/>
  <pageSetup paperSize="9" scale="10" orientation="landscape"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8"/>
  <sheetViews>
    <sheetView topLeftCell="B1" workbookViewId="0">
      <selection activeCell="C26" sqref="C26"/>
    </sheetView>
  </sheetViews>
  <sheetFormatPr defaultRowHeight="14.25" x14ac:dyDescent="0.45"/>
  <cols>
    <col min="3" max="3" width="140.125" customWidth="1"/>
  </cols>
  <sheetData>
    <row r="1" spans="1:21" x14ac:dyDescent="0.45">
      <c r="A1" s="238"/>
      <c r="B1" s="238"/>
      <c r="C1" s="238"/>
      <c r="D1" s="238"/>
      <c r="E1" s="238"/>
      <c r="F1" s="238"/>
      <c r="G1" s="238"/>
      <c r="H1" s="238"/>
      <c r="I1" s="238"/>
      <c r="J1" s="238"/>
      <c r="K1" s="238"/>
      <c r="L1" s="238"/>
      <c r="M1" s="238"/>
      <c r="N1" s="238"/>
      <c r="O1" s="238"/>
      <c r="P1" s="238"/>
      <c r="Q1" s="238"/>
      <c r="R1" s="238"/>
      <c r="S1" s="238"/>
      <c r="T1" s="238"/>
      <c r="U1" s="238"/>
    </row>
    <row r="2" spans="1:21" x14ac:dyDescent="0.45">
      <c r="A2" s="238"/>
      <c r="B2" s="238"/>
      <c r="C2" s="238"/>
      <c r="D2" s="238"/>
      <c r="E2" s="238"/>
      <c r="F2" s="238"/>
      <c r="G2" s="238"/>
      <c r="H2" s="238"/>
      <c r="I2" s="238"/>
      <c r="J2" s="238"/>
      <c r="K2" s="238"/>
      <c r="L2" s="238"/>
      <c r="M2" s="238"/>
      <c r="N2" s="238"/>
      <c r="O2" s="238"/>
      <c r="P2" s="238"/>
      <c r="Q2" s="238"/>
      <c r="R2" s="238"/>
      <c r="S2" s="238"/>
      <c r="T2" s="238"/>
      <c r="U2" s="238"/>
    </row>
    <row r="3" spans="1:21" x14ac:dyDescent="0.45">
      <c r="A3" s="238"/>
      <c r="B3" s="238"/>
      <c r="C3" s="299" t="s">
        <v>171</v>
      </c>
      <c r="D3" s="238"/>
      <c r="E3" s="238"/>
      <c r="F3" s="238"/>
      <c r="G3" s="238"/>
      <c r="H3" s="238"/>
      <c r="I3" s="238"/>
      <c r="J3" s="238"/>
      <c r="K3" s="238"/>
      <c r="L3" s="238"/>
      <c r="M3" s="238"/>
      <c r="N3" s="238"/>
      <c r="O3" s="238"/>
      <c r="P3" s="238"/>
      <c r="Q3" s="238"/>
      <c r="R3" s="238"/>
      <c r="S3" s="238"/>
      <c r="T3" s="238"/>
      <c r="U3" s="238"/>
    </row>
    <row r="4" spans="1:21" ht="20.25" x14ac:dyDescent="0.45">
      <c r="A4" s="238"/>
      <c r="B4" s="238"/>
      <c r="C4" s="300" t="s">
        <v>172</v>
      </c>
      <c r="D4" s="238"/>
      <c r="E4" s="238"/>
      <c r="F4" s="238"/>
      <c r="G4" s="238"/>
      <c r="H4" s="238"/>
      <c r="I4" s="238"/>
      <c r="J4" s="238"/>
      <c r="K4" s="238"/>
      <c r="L4" s="238"/>
      <c r="M4" s="238"/>
      <c r="N4" s="238"/>
      <c r="O4" s="238"/>
      <c r="P4" s="238"/>
      <c r="Q4" s="238"/>
      <c r="R4" s="238"/>
      <c r="S4" s="238"/>
      <c r="T4" s="238"/>
      <c r="U4" s="238"/>
    </row>
    <row r="5" spans="1:21" x14ac:dyDescent="0.45">
      <c r="A5" s="238"/>
      <c r="B5" s="238"/>
      <c r="C5" s="299"/>
      <c r="D5" s="238"/>
      <c r="E5" s="238"/>
      <c r="F5" s="238"/>
      <c r="G5" s="238"/>
      <c r="H5" s="238"/>
      <c r="I5" s="238"/>
      <c r="J5" s="238"/>
      <c r="K5" s="238"/>
      <c r="L5" s="238"/>
      <c r="M5" s="238"/>
      <c r="N5" s="238"/>
      <c r="O5" s="238"/>
      <c r="P5" s="238"/>
      <c r="Q5" s="238"/>
      <c r="R5" s="238"/>
      <c r="S5" s="238"/>
      <c r="T5" s="238"/>
      <c r="U5" s="238"/>
    </row>
    <row r="6" spans="1:21" x14ac:dyDescent="0.45">
      <c r="A6" s="238"/>
      <c r="B6" s="238"/>
      <c r="C6" s="299" t="s">
        <v>173</v>
      </c>
      <c r="D6" s="238"/>
      <c r="E6" s="238"/>
      <c r="F6" s="238"/>
      <c r="G6" s="238"/>
      <c r="H6" s="238"/>
      <c r="I6" s="238"/>
      <c r="J6" s="238"/>
      <c r="K6" s="238"/>
      <c r="L6" s="238"/>
      <c r="M6" s="238"/>
      <c r="N6" s="238"/>
      <c r="O6" s="238"/>
      <c r="P6" s="238"/>
      <c r="Q6" s="238"/>
      <c r="R6" s="238"/>
      <c r="S6" s="238"/>
      <c r="T6" s="238"/>
      <c r="U6" s="238"/>
    </row>
    <row r="7" spans="1:21" ht="15.4" x14ac:dyDescent="0.45">
      <c r="A7" s="238"/>
      <c r="B7" s="238"/>
      <c r="C7" s="301" t="s">
        <v>174</v>
      </c>
      <c r="D7" s="238"/>
      <c r="E7" s="238"/>
      <c r="F7" s="238"/>
      <c r="G7" s="238"/>
      <c r="H7" s="238"/>
      <c r="I7" s="238"/>
      <c r="J7" s="238"/>
      <c r="K7" s="238"/>
      <c r="L7" s="238"/>
      <c r="M7" s="238"/>
      <c r="N7" s="238"/>
      <c r="O7" s="238"/>
      <c r="P7" s="238"/>
      <c r="Q7" s="238"/>
      <c r="R7" s="238"/>
      <c r="S7" s="238"/>
      <c r="T7" s="238"/>
      <c r="U7" s="238"/>
    </row>
    <row r="8" spans="1:21" ht="27.75" x14ac:dyDescent="0.45">
      <c r="A8" s="238"/>
      <c r="B8" s="238"/>
      <c r="C8" s="299" t="s">
        <v>175</v>
      </c>
      <c r="D8" s="238"/>
      <c r="E8" s="238"/>
      <c r="F8" s="238"/>
      <c r="G8" s="238"/>
      <c r="H8" s="238"/>
      <c r="I8" s="238"/>
      <c r="J8" s="238"/>
      <c r="K8" s="238"/>
      <c r="L8" s="238"/>
      <c r="M8" s="238"/>
      <c r="N8" s="238"/>
      <c r="O8" s="238"/>
      <c r="P8" s="238"/>
      <c r="Q8" s="238"/>
      <c r="R8" s="238"/>
      <c r="S8" s="238"/>
      <c r="T8" s="238"/>
      <c r="U8" s="238"/>
    </row>
    <row r="9" spans="1:21" x14ac:dyDescent="0.45">
      <c r="A9" s="238"/>
      <c r="B9" s="238"/>
      <c r="C9" s="304" t="s">
        <v>176</v>
      </c>
      <c r="D9" s="238"/>
      <c r="E9" s="238"/>
      <c r="F9" s="238"/>
      <c r="G9" s="238"/>
      <c r="H9" s="238"/>
      <c r="I9" s="238"/>
      <c r="J9" s="238"/>
      <c r="K9" s="238"/>
      <c r="L9" s="238"/>
      <c r="M9" s="238"/>
      <c r="N9" s="238"/>
      <c r="O9" s="238"/>
      <c r="P9" s="238"/>
      <c r="Q9" s="238"/>
      <c r="R9" s="238"/>
      <c r="S9" s="238"/>
      <c r="T9" s="238"/>
      <c r="U9" s="238"/>
    </row>
    <row r="10" spans="1:21" x14ac:dyDescent="0.45">
      <c r="A10" s="238"/>
      <c r="B10" s="238"/>
      <c r="C10" s="299"/>
      <c r="D10" s="238"/>
      <c r="E10" s="238"/>
      <c r="F10" s="238"/>
      <c r="G10" s="238"/>
      <c r="H10" s="238"/>
      <c r="I10" s="238"/>
      <c r="J10" s="238"/>
      <c r="K10" s="238"/>
      <c r="L10" s="238"/>
      <c r="M10" s="238"/>
      <c r="N10" s="238"/>
      <c r="O10" s="238"/>
      <c r="P10" s="238"/>
      <c r="Q10" s="238"/>
      <c r="R10" s="238"/>
      <c r="S10" s="238"/>
      <c r="T10" s="238"/>
      <c r="U10" s="238"/>
    </row>
    <row r="11" spans="1:21" ht="15.4" x14ac:dyDescent="0.45">
      <c r="A11" s="238"/>
      <c r="B11" s="238"/>
      <c r="C11" s="301" t="s">
        <v>177</v>
      </c>
      <c r="D11" s="238"/>
      <c r="E11" s="238"/>
      <c r="F11" s="238"/>
      <c r="G11" s="238"/>
      <c r="H11" s="238"/>
      <c r="I11" s="238"/>
      <c r="J11" s="238"/>
      <c r="K11" s="238"/>
      <c r="L11" s="238"/>
      <c r="M11" s="238"/>
      <c r="N11" s="238"/>
      <c r="O11" s="238"/>
      <c r="P11" s="238"/>
      <c r="Q11" s="238"/>
      <c r="R11" s="238"/>
      <c r="S11" s="238"/>
      <c r="T11" s="238"/>
      <c r="U11" s="238"/>
    </row>
    <row r="12" spans="1:21" ht="42.75" x14ac:dyDescent="0.45">
      <c r="A12" s="238"/>
      <c r="B12" s="238"/>
      <c r="C12" s="304" t="s">
        <v>178</v>
      </c>
      <c r="D12" s="238"/>
      <c r="E12" s="238"/>
      <c r="F12" s="238"/>
      <c r="G12" s="238"/>
      <c r="H12" s="238"/>
      <c r="I12" s="238"/>
      <c r="J12" s="238"/>
      <c r="K12" s="238"/>
      <c r="L12" s="238"/>
      <c r="M12" s="238"/>
      <c r="N12" s="238"/>
      <c r="O12" s="238"/>
      <c r="P12" s="238"/>
      <c r="Q12" s="238"/>
      <c r="R12" s="238"/>
      <c r="S12" s="238"/>
      <c r="T12" s="238"/>
      <c r="U12" s="238"/>
    </row>
    <row r="13" spans="1:21" x14ac:dyDescent="0.45">
      <c r="A13" s="238"/>
      <c r="B13" s="238"/>
      <c r="C13" s="299"/>
      <c r="D13" s="238"/>
      <c r="E13" s="238"/>
      <c r="F13" s="238"/>
      <c r="G13" s="238"/>
      <c r="H13" s="238"/>
      <c r="I13" s="238"/>
      <c r="J13" s="238"/>
      <c r="K13" s="238"/>
      <c r="L13" s="238"/>
      <c r="M13" s="238"/>
      <c r="N13" s="238"/>
      <c r="O13" s="238"/>
      <c r="P13" s="238"/>
      <c r="Q13" s="238"/>
      <c r="R13" s="238"/>
      <c r="S13" s="238"/>
      <c r="T13" s="238"/>
      <c r="U13" s="238"/>
    </row>
    <row r="14" spans="1:21" ht="15.4" x14ac:dyDescent="0.45">
      <c r="A14" s="238"/>
      <c r="B14" s="238"/>
      <c r="C14" s="301" t="s">
        <v>179</v>
      </c>
      <c r="D14" s="238"/>
      <c r="E14" s="238"/>
      <c r="F14" s="238"/>
      <c r="G14" s="238"/>
      <c r="H14" s="238"/>
      <c r="I14" s="238"/>
      <c r="J14" s="238"/>
      <c r="K14" s="238"/>
      <c r="L14" s="238"/>
      <c r="M14" s="238"/>
      <c r="N14" s="238"/>
      <c r="O14" s="238"/>
      <c r="P14" s="238"/>
      <c r="Q14" s="238"/>
      <c r="R14" s="238"/>
      <c r="S14" s="238"/>
      <c r="T14" s="238"/>
      <c r="U14" s="238"/>
    </row>
    <row r="15" spans="1:21" x14ac:dyDescent="0.45">
      <c r="A15" s="238"/>
      <c r="B15" s="238"/>
      <c r="C15" s="302" t="s">
        <v>180</v>
      </c>
      <c r="D15" s="238"/>
      <c r="E15" s="238"/>
      <c r="F15" s="238"/>
      <c r="G15" s="238"/>
      <c r="H15" s="238"/>
      <c r="I15" s="238"/>
      <c r="J15" s="238"/>
      <c r="K15" s="238"/>
      <c r="L15" s="238"/>
      <c r="M15" s="238"/>
      <c r="N15" s="238"/>
      <c r="O15" s="238"/>
      <c r="P15" s="238"/>
      <c r="Q15" s="238"/>
      <c r="R15" s="238"/>
      <c r="S15" s="238"/>
      <c r="T15" s="238"/>
      <c r="U15" s="238"/>
    </row>
    <row r="16" spans="1:21" x14ac:dyDescent="0.45">
      <c r="A16" s="238"/>
      <c r="B16" s="238"/>
      <c r="C16" s="303" t="s">
        <v>181</v>
      </c>
      <c r="D16" s="238"/>
      <c r="E16" s="238"/>
      <c r="F16" s="238"/>
      <c r="G16" s="238"/>
      <c r="H16" s="238"/>
      <c r="I16" s="238"/>
      <c r="J16" s="238"/>
      <c r="K16" s="238"/>
      <c r="L16" s="238"/>
      <c r="M16" s="238"/>
      <c r="N16" s="238"/>
      <c r="O16" s="238"/>
      <c r="P16" s="238"/>
      <c r="Q16" s="238"/>
      <c r="R16" s="238"/>
      <c r="S16" s="238"/>
      <c r="T16" s="238"/>
      <c r="U16" s="238"/>
    </row>
    <row r="17" spans="1:21" ht="28.15" x14ac:dyDescent="0.45">
      <c r="A17" s="238"/>
      <c r="B17" s="238"/>
      <c r="C17" s="302" t="s">
        <v>182</v>
      </c>
      <c r="D17" s="238"/>
      <c r="E17" s="238"/>
      <c r="F17" s="238"/>
      <c r="G17" s="238"/>
      <c r="H17" s="238"/>
      <c r="I17" s="238"/>
      <c r="J17" s="238"/>
      <c r="K17" s="238"/>
      <c r="L17" s="238"/>
      <c r="M17" s="238"/>
      <c r="N17" s="238"/>
      <c r="O17" s="238"/>
      <c r="P17" s="238"/>
      <c r="Q17" s="238"/>
      <c r="R17" s="238"/>
      <c r="S17" s="238"/>
      <c r="T17" s="238"/>
      <c r="U17" s="238"/>
    </row>
    <row r="18" spans="1:21" x14ac:dyDescent="0.45">
      <c r="A18" s="238"/>
      <c r="B18" s="238"/>
      <c r="C18" s="302" t="s">
        <v>183</v>
      </c>
      <c r="D18" s="238"/>
      <c r="E18" s="238"/>
      <c r="F18" s="238"/>
      <c r="G18" s="238"/>
      <c r="H18" s="238"/>
      <c r="I18" s="238"/>
      <c r="J18" s="238"/>
      <c r="K18" s="238"/>
      <c r="L18" s="238"/>
      <c r="M18" s="238"/>
      <c r="N18" s="238"/>
      <c r="O18" s="238"/>
      <c r="P18" s="238"/>
      <c r="Q18" s="238"/>
      <c r="R18" s="238"/>
      <c r="S18" s="238"/>
      <c r="T18" s="238"/>
      <c r="U18" s="238"/>
    </row>
    <row r="19" spans="1:21" x14ac:dyDescent="0.45">
      <c r="A19" s="238"/>
      <c r="B19" s="238"/>
      <c r="C19" s="303" t="s">
        <v>184</v>
      </c>
      <c r="D19" s="238"/>
      <c r="E19" s="238"/>
      <c r="F19" s="238"/>
      <c r="G19" s="238"/>
      <c r="H19" s="238"/>
      <c r="I19" s="238"/>
      <c r="J19" s="238"/>
      <c r="K19" s="238"/>
      <c r="L19" s="238"/>
      <c r="M19" s="238"/>
      <c r="N19" s="238"/>
      <c r="O19" s="238"/>
      <c r="P19" s="238"/>
      <c r="Q19" s="238"/>
      <c r="R19" s="238"/>
      <c r="S19" s="238"/>
      <c r="T19" s="238"/>
      <c r="U19" s="238"/>
    </row>
    <row r="20" spans="1:21" ht="28.5" x14ac:dyDescent="0.45">
      <c r="A20" s="238"/>
      <c r="B20" s="238"/>
      <c r="C20" s="305" t="s">
        <v>185</v>
      </c>
      <c r="D20" s="238"/>
      <c r="E20" s="238"/>
      <c r="F20" s="238"/>
      <c r="G20" s="238"/>
      <c r="H20" s="238"/>
      <c r="I20" s="238"/>
      <c r="J20" s="238"/>
      <c r="K20" s="238"/>
      <c r="L20" s="238"/>
      <c r="M20" s="238"/>
      <c r="N20" s="238"/>
      <c r="O20" s="238"/>
      <c r="P20" s="238"/>
      <c r="Q20" s="238"/>
      <c r="R20" s="238"/>
      <c r="S20" s="238"/>
      <c r="T20" s="238"/>
      <c r="U20" s="238"/>
    </row>
    <row r="21" spans="1:21" x14ac:dyDescent="0.45">
      <c r="A21" s="238"/>
      <c r="B21" s="238"/>
      <c r="C21" s="303" t="s">
        <v>186</v>
      </c>
      <c r="D21" s="238"/>
      <c r="E21" s="238"/>
      <c r="F21" s="238"/>
      <c r="G21" s="238"/>
      <c r="H21" s="238"/>
      <c r="I21" s="238"/>
      <c r="J21" s="238"/>
      <c r="K21" s="238"/>
      <c r="L21" s="238"/>
      <c r="M21" s="238"/>
      <c r="N21" s="238"/>
      <c r="O21" s="238"/>
      <c r="P21" s="238"/>
      <c r="Q21" s="238"/>
      <c r="R21" s="238"/>
      <c r="S21" s="238"/>
      <c r="T21" s="238"/>
      <c r="U21" s="238"/>
    </row>
    <row r="22" spans="1:21" x14ac:dyDescent="0.45">
      <c r="A22" s="238"/>
      <c r="B22" s="238"/>
      <c r="C22" s="298"/>
      <c r="D22" s="238"/>
      <c r="E22" s="238"/>
      <c r="F22" s="238"/>
      <c r="G22" s="238"/>
      <c r="H22" s="238"/>
      <c r="I22" s="238"/>
      <c r="J22" s="238"/>
      <c r="K22" s="238"/>
      <c r="L22" s="238"/>
      <c r="M22" s="238"/>
      <c r="N22" s="238"/>
      <c r="O22" s="238"/>
      <c r="P22" s="238"/>
      <c r="Q22" s="238"/>
      <c r="R22" s="238"/>
      <c r="S22" s="238"/>
      <c r="T22" s="238"/>
      <c r="U22" s="238"/>
    </row>
    <row r="23" spans="1:21" x14ac:dyDescent="0.45">
      <c r="A23" s="238"/>
      <c r="B23" s="238"/>
      <c r="C23" s="238"/>
      <c r="D23" s="238"/>
      <c r="E23" s="238"/>
      <c r="F23" s="238"/>
      <c r="G23" s="238"/>
      <c r="H23" s="238"/>
      <c r="I23" s="238"/>
      <c r="J23" s="238"/>
      <c r="K23" s="238"/>
      <c r="L23" s="238"/>
      <c r="M23" s="238"/>
      <c r="N23" s="238"/>
      <c r="O23" s="238"/>
      <c r="P23" s="238"/>
      <c r="Q23" s="238"/>
      <c r="R23" s="238"/>
      <c r="S23" s="238"/>
      <c r="T23" s="238"/>
      <c r="U23" s="238"/>
    </row>
    <row r="24" spans="1:21" x14ac:dyDescent="0.45">
      <c r="A24" s="238"/>
      <c r="B24" s="238"/>
      <c r="C24" s="238"/>
      <c r="D24" s="238"/>
      <c r="E24" s="238"/>
      <c r="F24" s="238"/>
      <c r="G24" s="238"/>
      <c r="H24" s="238"/>
      <c r="I24" s="238"/>
      <c r="J24" s="238"/>
      <c r="K24" s="238"/>
      <c r="L24" s="238"/>
      <c r="M24" s="238"/>
      <c r="N24" s="238"/>
      <c r="O24" s="238"/>
      <c r="P24" s="238"/>
      <c r="Q24" s="238"/>
      <c r="R24" s="238"/>
      <c r="S24" s="238"/>
      <c r="T24" s="238"/>
      <c r="U24" s="238"/>
    </row>
    <row r="25" spans="1:21" x14ac:dyDescent="0.45">
      <c r="A25" s="238"/>
      <c r="B25" s="238"/>
      <c r="C25" s="238"/>
      <c r="D25" s="238"/>
      <c r="E25" s="238"/>
      <c r="F25" s="238"/>
      <c r="G25" s="238"/>
      <c r="H25" s="238"/>
      <c r="I25" s="238"/>
      <c r="J25" s="238"/>
      <c r="K25" s="238"/>
      <c r="L25" s="238"/>
      <c r="M25" s="238"/>
      <c r="N25" s="238"/>
      <c r="O25" s="238"/>
      <c r="P25" s="238"/>
      <c r="Q25" s="238"/>
      <c r="R25" s="238"/>
      <c r="S25" s="238"/>
      <c r="T25" s="238"/>
      <c r="U25" s="238"/>
    </row>
    <row r="26" spans="1:21" x14ac:dyDescent="0.45">
      <c r="A26" s="238"/>
      <c r="B26" s="238"/>
      <c r="C26" s="238"/>
      <c r="D26" s="238"/>
      <c r="E26" s="238"/>
      <c r="F26" s="238"/>
      <c r="G26" s="238"/>
      <c r="H26" s="238"/>
      <c r="I26" s="238"/>
      <c r="J26" s="238"/>
      <c r="K26" s="238"/>
      <c r="L26" s="238"/>
      <c r="M26" s="238"/>
      <c r="N26" s="238"/>
      <c r="O26" s="238"/>
      <c r="P26" s="238"/>
      <c r="Q26" s="238"/>
      <c r="R26" s="238"/>
      <c r="S26" s="238"/>
      <c r="T26" s="238"/>
      <c r="U26" s="238"/>
    </row>
    <row r="27" spans="1:21" x14ac:dyDescent="0.45">
      <c r="A27" s="238"/>
      <c r="B27" s="238"/>
      <c r="C27" s="238"/>
      <c r="D27" s="238"/>
      <c r="E27" s="238"/>
      <c r="F27" s="238"/>
      <c r="G27" s="238"/>
      <c r="H27" s="238"/>
      <c r="I27" s="238"/>
      <c r="J27" s="238"/>
      <c r="K27" s="238"/>
      <c r="L27" s="238"/>
      <c r="M27" s="238"/>
      <c r="N27" s="238"/>
      <c r="O27" s="238"/>
      <c r="P27" s="238"/>
      <c r="Q27" s="238"/>
      <c r="R27" s="238"/>
      <c r="S27" s="238"/>
      <c r="T27" s="238"/>
      <c r="U27" s="238"/>
    </row>
    <row r="28" spans="1:21" x14ac:dyDescent="0.45">
      <c r="A28" s="238"/>
      <c r="B28" s="238"/>
      <c r="C28" s="238"/>
      <c r="D28" s="238"/>
      <c r="E28" s="238"/>
      <c r="F28" s="238"/>
      <c r="G28" s="238"/>
      <c r="H28" s="238"/>
      <c r="I28" s="238"/>
      <c r="J28" s="238"/>
      <c r="K28" s="238"/>
      <c r="L28" s="238"/>
      <c r="M28" s="238"/>
      <c r="N28" s="238"/>
      <c r="O28" s="238"/>
      <c r="P28" s="238"/>
      <c r="Q28" s="238"/>
      <c r="R28" s="238"/>
      <c r="S28" s="238"/>
      <c r="T28" s="238"/>
      <c r="U28" s="238"/>
    </row>
    <row r="29" spans="1:21" x14ac:dyDescent="0.45">
      <c r="A29" s="238"/>
      <c r="B29" s="238"/>
      <c r="C29" s="238"/>
      <c r="D29" s="238"/>
      <c r="E29" s="238"/>
      <c r="F29" s="238"/>
      <c r="G29" s="238"/>
      <c r="H29" s="238"/>
      <c r="I29" s="238"/>
      <c r="J29" s="238"/>
      <c r="K29" s="238"/>
      <c r="L29" s="238"/>
      <c r="M29" s="238"/>
      <c r="N29" s="238"/>
      <c r="O29" s="238"/>
      <c r="P29" s="238"/>
      <c r="Q29" s="238"/>
      <c r="R29" s="238"/>
      <c r="S29" s="238"/>
      <c r="T29" s="238"/>
      <c r="U29" s="238"/>
    </row>
    <row r="30" spans="1:21" x14ac:dyDescent="0.45">
      <c r="A30" s="238"/>
      <c r="B30" s="238"/>
      <c r="C30" s="238"/>
      <c r="D30" s="238"/>
      <c r="E30" s="238"/>
      <c r="F30" s="238"/>
      <c r="G30" s="238"/>
      <c r="H30" s="238"/>
      <c r="I30" s="238"/>
      <c r="J30" s="238"/>
      <c r="K30" s="238"/>
      <c r="L30" s="238"/>
      <c r="M30" s="238"/>
      <c r="N30" s="238"/>
      <c r="O30" s="238"/>
      <c r="P30" s="238"/>
      <c r="Q30" s="238"/>
      <c r="R30" s="238"/>
      <c r="S30" s="238"/>
      <c r="T30" s="238"/>
      <c r="U30" s="238"/>
    </row>
    <row r="31" spans="1:21" x14ac:dyDescent="0.45">
      <c r="A31" s="238"/>
      <c r="B31" s="238"/>
      <c r="C31" s="238"/>
      <c r="D31" s="238"/>
      <c r="E31" s="238"/>
      <c r="F31" s="238"/>
      <c r="G31" s="238"/>
      <c r="H31" s="238"/>
      <c r="I31" s="238"/>
      <c r="J31" s="238"/>
      <c r="K31" s="238"/>
      <c r="L31" s="238"/>
      <c r="M31" s="238"/>
      <c r="N31" s="238"/>
      <c r="O31" s="238"/>
      <c r="P31" s="238"/>
      <c r="Q31" s="238"/>
      <c r="R31" s="238"/>
      <c r="S31" s="238"/>
      <c r="T31" s="238"/>
      <c r="U31" s="238"/>
    </row>
    <row r="32" spans="1:21" x14ac:dyDescent="0.45">
      <c r="A32" s="238"/>
      <c r="B32" s="238"/>
      <c r="C32" s="238"/>
      <c r="D32" s="238"/>
      <c r="E32" s="238"/>
      <c r="F32" s="238"/>
      <c r="G32" s="238"/>
      <c r="H32" s="238"/>
      <c r="I32" s="238"/>
      <c r="J32" s="238"/>
      <c r="K32" s="238"/>
      <c r="L32" s="238"/>
      <c r="M32" s="238"/>
      <c r="N32" s="238"/>
      <c r="O32" s="238"/>
      <c r="P32" s="238"/>
      <c r="Q32" s="238"/>
      <c r="R32" s="238"/>
      <c r="S32" s="238"/>
      <c r="T32" s="238"/>
      <c r="U32" s="238"/>
    </row>
    <row r="33" spans="1:21" x14ac:dyDescent="0.45">
      <c r="A33" s="238"/>
      <c r="B33" s="238"/>
      <c r="C33" s="238"/>
      <c r="D33" s="238"/>
      <c r="E33" s="238"/>
      <c r="F33" s="238"/>
      <c r="G33" s="238"/>
      <c r="H33" s="238"/>
      <c r="I33" s="238"/>
      <c r="J33" s="238"/>
      <c r="K33" s="238"/>
      <c r="L33" s="238"/>
      <c r="M33" s="238"/>
      <c r="N33" s="238"/>
      <c r="O33" s="238"/>
      <c r="P33" s="238"/>
      <c r="Q33" s="238"/>
      <c r="R33" s="238"/>
      <c r="S33" s="238"/>
      <c r="T33" s="238"/>
      <c r="U33" s="238"/>
    </row>
    <row r="34" spans="1:21" x14ac:dyDescent="0.45">
      <c r="A34" s="238"/>
      <c r="B34" s="238"/>
      <c r="C34" s="238"/>
      <c r="D34" s="238"/>
      <c r="E34" s="238"/>
      <c r="F34" s="238"/>
      <c r="G34" s="238"/>
      <c r="H34" s="238"/>
      <c r="I34" s="238"/>
      <c r="J34" s="238"/>
      <c r="K34" s="238"/>
      <c r="L34" s="238"/>
      <c r="M34" s="238"/>
      <c r="N34" s="238"/>
      <c r="O34" s="238"/>
      <c r="P34" s="238"/>
      <c r="Q34" s="238"/>
      <c r="R34" s="238"/>
      <c r="S34" s="238"/>
      <c r="T34" s="238"/>
      <c r="U34" s="238"/>
    </row>
    <row r="35" spans="1:21" x14ac:dyDescent="0.45">
      <c r="A35" s="238"/>
      <c r="B35" s="238"/>
      <c r="C35" s="238"/>
      <c r="D35" s="238"/>
      <c r="E35" s="238"/>
      <c r="F35" s="238"/>
      <c r="G35" s="238"/>
      <c r="H35" s="238"/>
      <c r="I35" s="238"/>
      <c r="J35" s="238"/>
      <c r="K35" s="238"/>
      <c r="L35" s="238"/>
      <c r="M35" s="238"/>
      <c r="N35" s="238"/>
      <c r="O35" s="238"/>
      <c r="P35" s="238"/>
      <c r="Q35" s="238"/>
      <c r="R35" s="238"/>
      <c r="S35" s="238"/>
      <c r="T35" s="238"/>
      <c r="U35" s="238"/>
    </row>
    <row r="36" spans="1:21" x14ac:dyDescent="0.45">
      <c r="A36" s="238"/>
      <c r="B36" s="238"/>
      <c r="C36" s="238"/>
      <c r="D36" s="238"/>
      <c r="E36" s="238"/>
      <c r="F36" s="238"/>
      <c r="G36" s="238"/>
      <c r="H36" s="238"/>
      <c r="I36" s="238"/>
      <c r="J36" s="238"/>
      <c r="K36" s="238"/>
      <c r="L36" s="238"/>
      <c r="M36" s="238"/>
      <c r="N36" s="238"/>
      <c r="O36" s="238"/>
      <c r="P36" s="238"/>
      <c r="Q36" s="238"/>
      <c r="R36" s="238"/>
      <c r="S36" s="238"/>
      <c r="T36" s="238"/>
      <c r="U36" s="238"/>
    </row>
    <row r="37" spans="1:21" x14ac:dyDescent="0.45">
      <c r="A37" s="238"/>
      <c r="B37" s="238"/>
      <c r="C37" s="238"/>
      <c r="D37" s="238"/>
      <c r="E37" s="238"/>
      <c r="F37" s="238"/>
      <c r="G37" s="238"/>
      <c r="H37" s="238"/>
      <c r="I37" s="238"/>
      <c r="J37" s="238"/>
      <c r="K37" s="238"/>
      <c r="L37" s="238"/>
      <c r="M37" s="238"/>
      <c r="N37" s="238"/>
      <c r="O37" s="238"/>
      <c r="P37" s="238"/>
      <c r="Q37" s="238"/>
      <c r="R37" s="238"/>
      <c r="S37" s="238"/>
      <c r="T37" s="238"/>
      <c r="U37" s="238"/>
    </row>
    <row r="38" spans="1:21" x14ac:dyDescent="0.45">
      <c r="A38" s="238"/>
      <c r="B38" s="238"/>
      <c r="C38" s="238"/>
      <c r="D38" s="238"/>
      <c r="E38" s="238"/>
      <c r="F38" s="238"/>
      <c r="G38" s="238"/>
      <c r="H38" s="238"/>
      <c r="I38" s="238"/>
      <c r="J38" s="238"/>
      <c r="K38" s="238"/>
      <c r="L38" s="238"/>
      <c r="M38" s="238"/>
      <c r="N38" s="238"/>
      <c r="O38" s="238"/>
      <c r="P38" s="238"/>
      <c r="Q38" s="238"/>
      <c r="R38" s="238"/>
      <c r="S38" s="238"/>
      <c r="T38" s="238"/>
      <c r="U38" s="238"/>
    </row>
    <row r="39" spans="1:21" x14ac:dyDescent="0.45">
      <c r="A39" s="238"/>
      <c r="B39" s="238"/>
      <c r="C39" s="238"/>
      <c r="D39" s="238"/>
      <c r="E39" s="238"/>
      <c r="F39" s="238"/>
      <c r="G39" s="238"/>
      <c r="H39" s="238"/>
      <c r="I39" s="238"/>
      <c r="J39" s="238"/>
      <c r="K39" s="238"/>
      <c r="L39" s="238"/>
      <c r="M39" s="238"/>
      <c r="N39" s="238"/>
      <c r="O39" s="238"/>
      <c r="P39" s="238"/>
      <c r="Q39" s="238"/>
      <c r="R39" s="238"/>
      <c r="S39" s="238"/>
      <c r="T39" s="238"/>
      <c r="U39" s="238"/>
    </row>
    <row r="40" spans="1:21" x14ac:dyDescent="0.45">
      <c r="A40" s="238"/>
      <c r="B40" s="238"/>
      <c r="C40" s="238"/>
      <c r="D40" s="238"/>
      <c r="E40" s="238"/>
      <c r="F40" s="238"/>
      <c r="G40" s="238"/>
      <c r="H40" s="238"/>
      <c r="I40" s="238"/>
      <c r="J40" s="238"/>
      <c r="K40" s="238"/>
      <c r="L40" s="238"/>
      <c r="M40" s="238"/>
      <c r="N40" s="238"/>
      <c r="O40" s="238"/>
      <c r="P40" s="238"/>
      <c r="Q40" s="238"/>
      <c r="R40" s="238"/>
      <c r="S40" s="238"/>
      <c r="T40" s="238"/>
      <c r="U40" s="238"/>
    </row>
    <row r="41" spans="1:21" x14ac:dyDescent="0.45">
      <c r="A41" s="238"/>
      <c r="B41" s="238"/>
      <c r="C41" s="238"/>
      <c r="D41" s="238"/>
      <c r="E41" s="238"/>
      <c r="F41" s="238"/>
      <c r="G41" s="238"/>
      <c r="H41" s="238"/>
      <c r="I41" s="238"/>
      <c r="J41" s="238"/>
      <c r="K41" s="238"/>
      <c r="L41" s="238"/>
      <c r="M41" s="238"/>
      <c r="N41" s="238"/>
      <c r="O41" s="238"/>
      <c r="P41" s="238"/>
      <c r="Q41" s="238"/>
      <c r="R41" s="238"/>
      <c r="S41" s="238"/>
      <c r="T41" s="238"/>
      <c r="U41" s="238"/>
    </row>
    <row r="42" spans="1:21" x14ac:dyDescent="0.45">
      <c r="A42" s="238"/>
      <c r="B42" s="238"/>
      <c r="C42" s="238"/>
      <c r="D42" s="238"/>
      <c r="E42" s="238"/>
      <c r="F42" s="238"/>
      <c r="G42" s="238"/>
      <c r="H42" s="238"/>
      <c r="I42" s="238"/>
      <c r="J42" s="238"/>
      <c r="K42" s="238"/>
      <c r="L42" s="238"/>
      <c r="M42" s="238"/>
      <c r="N42" s="238"/>
      <c r="O42" s="238"/>
      <c r="P42" s="238"/>
      <c r="Q42" s="238"/>
      <c r="R42" s="238"/>
      <c r="S42" s="238"/>
      <c r="T42" s="238"/>
      <c r="U42" s="238"/>
    </row>
    <row r="43" spans="1:21" x14ac:dyDescent="0.45">
      <c r="A43" s="238"/>
      <c r="B43" s="238"/>
      <c r="C43" s="238"/>
      <c r="D43" s="238"/>
      <c r="E43" s="238"/>
      <c r="F43" s="238"/>
      <c r="G43" s="238"/>
      <c r="H43" s="238"/>
      <c r="I43" s="238"/>
      <c r="J43" s="238"/>
      <c r="K43" s="238"/>
      <c r="L43" s="238"/>
      <c r="M43" s="238"/>
      <c r="N43" s="238"/>
      <c r="O43" s="238"/>
      <c r="P43" s="238"/>
      <c r="Q43" s="238"/>
      <c r="R43" s="238"/>
      <c r="S43" s="238"/>
      <c r="T43" s="238"/>
      <c r="U43" s="238"/>
    </row>
    <row r="44" spans="1:21" x14ac:dyDescent="0.45">
      <c r="A44" s="238"/>
      <c r="B44" s="238"/>
      <c r="C44" s="238"/>
      <c r="D44" s="238"/>
      <c r="E44" s="238"/>
      <c r="F44" s="238"/>
      <c r="G44" s="238"/>
      <c r="H44" s="238"/>
      <c r="I44" s="238"/>
      <c r="J44" s="238"/>
      <c r="K44" s="238"/>
      <c r="L44" s="238"/>
      <c r="M44" s="238"/>
      <c r="N44" s="238"/>
      <c r="O44" s="238"/>
      <c r="P44" s="238"/>
      <c r="Q44" s="238"/>
      <c r="R44" s="238"/>
      <c r="S44" s="238"/>
      <c r="T44" s="238"/>
      <c r="U44" s="238"/>
    </row>
    <row r="45" spans="1:21" x14ac:dyDescent="0.45">
      <c r="A45" s="238"/>
      <c r="B45" s="238"/>
      <c r="C45" s="238"/>
      <c r="D45" s="238"/>
      <c r="E45" s="238"/>
      <c r="F45" s="238"/>
      <c r="G45" s="238"/>
      <c r="H45" s="238"/>
      <c r="I45" s="238"/>
      <c r="J45" s="238"/>
      <c r="K45" s="238"/>
      <c r="L45" s="238"/>
      <c r="M45" s="238"/>
      <c r="N45" s="238"/>
      <c r="O45" s="238"/>
      <c r="P45" s="238"/>
      <c r="Q45" s="238"/>
      <c r="R45" s="238"/>
      <c r="S45" s="238"/>
      <c r="T45" s="238"/>
      <c r="U45" s="238"/>
    </row>
    <row r="46" spans="1:21" x14ac:dyDescent="0.45">
      <c r="A46" s="238"/>
      <c r="B46" s="238"/>
      <c r="C46" s="238"/>
      <c r="D46" s="238"/>
      <c r="E46" s="238"/>
      <c r="F46" s="238"/>
      <c r="G46" s="238"/>
      <c r="H46" s="238"/>
      <c r="I46" s="238"/>
      <c r="J46" s="238"/>
      <c r="K46" s="238"/>
      <c r="L46" s="238"/>
      <c r="M46" s="238"/>
      <c r="N46" s="238"/>
      <c r="O46" s="238"/>
      <c r="P46" s="238"/>
      <c r="Q46" s="238"/>
      <c r="R46" s="238"/>
      <c r="S46" s="238"/>
      <c r="T46" s="238"/>
      <c r="U46" s="238"/>
    </row>
    <row r="47" spans="1:21" x14ac:dyDescent="0.45">
      <c r="A47" s="238"/>
      <c r="B47" s="238"/>
      <c r="C47" s="238"/>
      <c r="D47" s="238"/>
      <c r="E47" s="238"/>
      <c r="F47" s="238"/>
      <c r="G47" s="238"/>
      <c r="H47" s="238"/>
      <c r="I47" s="238"/>
      <c r="J47" s="238"/>
      <c r="K47" s="238"/>
      <c r="L47" s="238"/>
      <c r="M47" s="238"/>
      <c r="N47" s="238"/>
      <c r="O47" s="238"/>
      <c r="P47" s="238"/>
      <c r="Q47" s="238"/>
      <c r="R47" s="238"/>
      <c r="S47" s="238"/>
      <c r="T47" s="238"/>
      <c r="U47" s="238"/>
    </row>
    <row r="48" spans="1:21" x14ac:dyDescent="0.45">
      <c r="A48" s="238"/>
      <c r="B48" s="238"/>
      <c r="C48" s="238"/>
      <c r="D48" s="238"/>
      <c r="E48" s="238"/>
      <c r="F48" s="238"/>
      <c r="G48" s="238"/>
      <c r="H48" s="238"/>
      <c r="I48" s="238"/>
      <c r="J48" s="238"/>
      <c r="K48" s="238"/>
      <c r="L48" s="238"/>
      <c r="M48" s="238"/>
      <c r="N48" s="238"/>
      <c r="O48" s="238"/>
      <c r="P48" s="238"/>
      <c r="Q48" s="238"/>
      <c r="R48" s="238"/>
      <c r="S48" s="238"/>
      <c r="T48" s="238"/>
      <c r="U48" s="238"/>
    </row>
    <row r="49" spans="1:21" x14ac:dyDescent="0.45">
      <c r="A49" s="238"/>
      <c r="B49" s="238"/>
      <c r="C49" s="238"/>
      <c r="D49" s="238"/>
      <c r="E49" s="238"/>
      <c r="F49" s="238"/>
      <c r="G49" s="238"/>
      <c r="H49" s="238"/>
      <c r="I49" s="238"/>
      <c r="J49" s="238"/>
      <c r="K49" s="238"/>
      <c r="L49" s="238"/>
      <c r="M49" s="238"/>
      <c r="N49" s="238"/>
      <c r="O49" s="238"/>
      <c r="P49" s="238"/>
      <c r="Q49" s="238"/>
      <c r="R49" s="238"/>
      <c r="S49" s="238"/>
      <c r="T49" s="238"/>
      <c r="U49" s="238"/>
    </row>
    <row r="50" spans="1:21" x14ac:dyDescent="0.45">
      <c r="A50" s="238"/>
      <c r="B50" s="238"/>
      <c r="C50" s="238"/>
      <c r="D50" s="238"/>
      <c r="E50" s="238"/>
      <c r="F50" s="238"/>
      <c r="G50" s="238"/>
      <c r="H50" s="238"/>
      <c r="I50" s="238"/>
      <c r="J50" s="238"/>
      <c r="K50" s="238"/>
      <c r="L50" s="238"/>
      <c r="M50" s="238"/>
      <c r="N50" s="238"/>
      <c r="O50" s="238"/>
      <c r="P50" s="238"/>
      <c r="Q50" s="238"/>
      <c r="R50" s="238"/>
      <c r="S50" s="238"/>
      <c r="T50" s="238"/>
      <c r="U50" s="238"/>
    </row>
    <row r="51" spans="1:21" x14ac:dyDescent="0.45">
      <c r="A51" s="238"/>
      <c r="B51" s="238"/>
      <c r="C51" s="238"/>
      <c r="D51" s="238"/>
      <c r="E51" s="238"/>
      <c r="F51" s="238"/>
      <c r="G51" s="238"/>
      <c r="H51" s="238"/>
      <c r="I51" s="238"/>
      <c r="J51" s="238"/>
      <c r="K51" s="238"/>
      <c r="L51" s="238"/>
      <c r="M51" s="238"/>
      <c r="N51" s="238"/>
      <c r="O51" s="238"/>
      <c r="P51" s="238"/>
      <c r="Q51" s="238"/>
      <c r="R51" s="238"/>
      <c r="S51" s="238"/>
      <c r="T51" s="238"/>
      <c r="U51" s="238"/>
    </row>
    <row r="52" spans="1:21" x14ac:dyDescent="0.45">
      <c r="A52" s="238"/>
      <c r="B52" s="238"/>
      <c r="C52" s="238"/>
      <c r="D52" s="238"/>
      <c r="E52" s="238"/>
      <c r="F52" s="238"/>
      <c r="G52" s="238"/>
      <c r="H52" s="238"/>
      <c r="I52" s="238"/>
      <c r="J52" s="238"/>
      <c r="K52" s="238"/>
      <c r="L52" s="238"/>
      <c r="M52" s="238"/>
      <c r="N52" s="238"/>
      <c r="O52" s="238"/>
      <c r="P52" s="238"/>
      <c r="Q52" s="238"/>
      <c r="R52" s="238"/>
      <c r="S52" s="238"/>
      <c r="T52" s="238"/>
      <c r="U52" s="238"/>
    </row>
    <row r="53" spans="1:21" x14ac:dyDescent="0.45">
      <c r="A53" s="238"/>
      <c r="B53" s="238"/>
      <c r="C53" s="238"/>
      <c r="D53" s="238"/>
      <c r="E53" s="238"/>
      <c r="F53" s="238"/>
      <c r="G53" s="238"/>
      <c r="H53" s="238"/>
      <c r="I53" s="238"/>
      <c r="J53" s="238"/>
      <c r="K53" s="238"/>
      <c r="L53" s="238"/>
      <c r="M53" s="238"/>
      <c r="N53" s="238"/>
      <c r="O53" s="238"/>
      <c r="P53" s="238"/>
      <c r="Q53" s="238"/>
      <c r="R53" s="238"/>
      <c r="S53" s="238"/>
      <c r="T53" s="238"/>
      <c r="U53" s="238"/>
    </row>
    <row r="54" spans="1:21" x14ac:dyDescent="0.45">
      <c r="A54" s="238"/>
      <c r="B54" s="238"/>
      <c r="C54" s="238"/>
      <c r="D54" s="238"/>
      <c r="E54" s="238"/>
      <c r="F54" s="238"/>
      <c r="G54" s="238"/>
      <c r="H54" s="238"/>
      <c r="I54" s="238"/>
      <c r="J54" s="238"/>
      <c r="K54" s="238"/>
      <c r="L54" s="238"/>
      <c r="M54" s="238"/>
      <c r="N54" s="238"/>
      <c r="O54" s="238"/>
      <c r="P54" s="238"/>
      <c r="Q54" s="238"/>
      <c r="R54" s="238"/>
      <c r="S54" s="238"/>
      <c r="T54" s="238"/>
      <c r="U54" s="238"/>
    </row>
    <row r="55" spans="1:21" x14ac:dyDescent="0.45">
      <c r="A55" s="238"/>
      <c r="B55" s="238"/>
      <c r="C55" s="238"/>
      <c r="D55" s="238"/>
      <c r="E55" s="238"/>
      <c r="F55" s="238"/>
      <c r="G55" s="238"/>
      <c r="H55" s="238"/>
      <c r="I55" s="238"/>
      <c r="J55" s="238"/>
      <c r="K55" s="238"/>
      <c r="L55" s="238"/>
      <c r="M55" s="238"/>
      <c r="N55" s="238"/>
      <c r="O55" s="238"/>
      <c r="P55" s="238"/>
      <c r="Q55" s="238"/>
      <c r="R55" s="238"/>
      <c r="S55" s="238"/>
      <c r="T55" s="238"/>
      <c r="U55" s="238"/>
    </row>
    <row r="56" spans="1:21" x14ac:dyDescent="0.45">
      <c r="A56" s="238"/>
      <c r="B56" s="238"/>
      <c r="C56" s="238"/>
      <c r="D56" s="238"/>
      <c r="E56" s="238"/>
      <c r="F56" s="238"/>
      <c r="G56" s="238"/>
      <c r="H56" s="238"/>
      <c r="I56" s="238"/>
      <c r="J56" s="238"/>
      <c r="K56" s="238"/>
      <c r="L56" s="238"/>
      <c r="M56" s="238"/>
      <c r="N56" s="238"/>
      <c r="O56" s="238"/>
      <c r="P56" s="238"/>
      <c r="Q56" s="238"/>
      <c r="R56" s="238"/>
      <c r="S56" s="238"/>
      <c r="T56" s="238"/>
      <c r="U56" s="238"/>
    </row>
    <row r="57" spans="1:21" x14ac:dyDescent="0.45">
      <c r="A57" s="238"/>
      <c r="B57" s="238"/>
      <c r="C57" s="238"/>
      <c r="D57" s="238"/>
      <c r="E57" s="238"/>
      <c r="F57" s="238"/>
      <c r="G57" s="238"/>
      <c r="H57" s="238"/>
      <c r="I57" s="238"/>
      <c r="J57" s="238"/>
      <c r="K57" s="238"/>
      <c r="L57" s="238"/>
      <c r="M57" s="238"/>
      <c r="N57" s="238"/>
      <c r="O57" s="238"/>
      <c r="P57" s="238"/>
      <c r="Q57" s="238"/>
      <c r="R57" s="238"/>
      <c r="S57" s="238"/>
      <c r="T57" s="238"/>
      <c r="U57" s="238"/>
    </row>
    <row r="58" spans="1:21" x14ac:dyDescent="0.45">
      <c r="A58" s="238"/>
      <c r="B58" s="238"/>
      <c r="C58" s="238"/>
      <c r="D58" s="238"/>
      <c r="E58" s="238"/>
      <c r="F58" s="238"/>
      <c r="G58" s="238"/>
      <c r="H58" s="238"/>
      <c r="I58" s="238"/>
      <c r="J58" s="238"/>
      <c r="K58" s="238"/>
      <c r="L58" s="238"/>
      <c r="M58" s="238"/>
      <c r="N58" s="238"/>
      <c r="O58" s="238"/>
      <c r="P58" s="238"/>
      <c r="Q58" s="238"/>
      <c r="R58" s="238"/>
      <c r="S58" s="238"/>
      <c r="T58" s="238"/>
      <c r="U58" s="238"/>
    </row>
    <row r="59" spans="1:21" x14ac:dyDescent="0.45">
      <c r="A59" s="238"/>
      <c r="B59" s="238"/>
      <c r="C59" s="238"/>
      <c r="D59" s="238"/>
      <c r="E59" s="238"/>
      <c r="F59" s="238"/>
      <c r="G59" s="238"/>
      <c r="H59" s="238"/>
      <c r="I59" s="238"/>
      <c r="J59" s="238"/>
      <c r="K59" s="238"/>
      <c r="L59" s="238"/>
      <c r="M59" s="238"/>
      <c r="N59" s="238"/>
      <c r="O59" s="238"/>
      <c r="P59" s="238"/>
      <c r="Q59" s="238"/>
      <c r="R59" s="238"/>
      <c r="S59" s="238"/>
      <c r="T59" s="238"/>
      <c r="U59" s="238"/>
    </row>
    <row r="60" spans="1:21" x14ac:dyDescent="0.45">
      <c r="A60" s="238"/>
      <c r="B60" s="238"/>
      <c r="C60" s="238"/>
      <c r="D60" s="238"/>
      <c r="E60" s="238"/>
      <c r="F60" s="238"/>
      <c r="G60" s="238"/>
      <c r="H60" s="238"/>
      <c r="I60" s="238"/>
      <c r="J60" s="238"/>
      <c r="K60" s="238"/>
      <c r="L60" s="238"/>
      <c r="M60" s="238"/>
      <c r="N60" s="238"/>
      <c r="O60" s="238"/>
      <c r="P60" s="238"/>
      <c r="Q60" s="238"/>
      <c r="R60" s="238"/>
      <c r="S60" s="238"/>
      <c r="T60" s="238"/>
      <c r="U60" s="238"/>
    </row>
    <row r="61" spans="1:21" x14ac:dyDescent="0.45">
      <c r="A61" s="238"/>
      <c r="B61" s="238"/>
      <c r="C61" s="238"/>
      <c r="D61" s="238"/>
      <c r="E61" s="238"/>
      <c r="F61" s="238"/>
      <c r="G61" s="238"/>
      <c r="H61" s="238"/>
      <c r="I61" s="238"/>
      <c r="J61" s="238"/>
      <c r="K61" s="238"/>
      <c r="L61" s="238"/>
      <c r="M61" s="238"/>
      <c r="N61" s="238"/>
      <c r="O61" s="238"/>
      <c r="P61" s="238"/>
      <c r="Q61" s="238"/>
      <c r="R61" s="238"/>
      <c r="S61" s="238"/>
      <c r="T61" s="238"/>
      <c r="U61" s="238"/>
    </row>
    <row r="62" spans="1:21" x14ac:dyDescent="0.45">
      <c r="A62" s="238"/>
      <c r="B62" s="238"/>
      <c r="C62" s="238"/>
      <c r="D62" s="238"/>
      <c r="E62" s="238"/>
      <c r="F62" s="238"/>
      <c r="G62" s="238"/>
      <c r="H62" s="238"/>
      <c r="I62" s="238"/>
      <c r="J62" s="238"/>
      <c r="K62" s="238"/>
      <c r="L62" s="238"/>
      <c r="M62" s="238"/>
      <c r="N62" s="238"/>
      <c r="O62" s="238"/>
      <c r="P62" s="238"/>
      <c r="Q62" s="238"/>
      <c r="R62" s="238"/>
      <c r="S62" s="238"/>
      <c r="T62" s="238"/>
      <c r="U62" s="238"/>
    </row>
    <row r="63" spans="1:21" x14ac:dyDescent="0.45">
      <c r="A63" s="238"/>
      <c r="B63" s="238"/>
      <c r="C63" s="238"/>
      <c r="D63" s="238"/>
      <c r="E63" s="238"/>
      <c r="F63" s="238"/>
      <c r="G63" s="238"/>
      <c r="H63" s="238"/>
      <c r="I63" s="238"/>
      <c r="J63" s="238"/>
      <c r="K63" s="238"/>
      <c r="L63" s="238"/>
      <c r="M63" s="238"/>
      <c r="N63" s="238"/>
      <c r="O63" s="238"/>
      <c r="P63" s="238"/>
      <c r="Q63" s="238"/>
      <c r="R63" s="238"/>
      <c r="S63" s="238"/>
      <c r="T63" s="238"/>
      <c r="U63" s="238"/>
    </row>
    <row r="64" spans="1:21" x14ac:dyDescent="0.45">
      <c r="A64" s="238"/>
      <c r="B64" s="238"/>
      <c r="C64" s="238"/>
      <c r="D64" s="238"/>
      <c r="E64" s="238"/>
      <c r="F64" s="238"/>
      <c r="G64" s="238"/>
      <c r="H64" s="238"/>
      <c r="I64" s="238"/>
      <c r="J64" s="238"/>
      <c r="K64" s="238"/>
      <c r="L64" s="238"/>
      <c r="M64" s="238"/>
      <c r="N64" s="238"/>
      <c r="O64" s="238"/>
      <c r="P64" s="238"/>
      <c r="Q64" s="238"/>
      <c r="R64" s="238"/>
      <c r="S64" s="238"/>
      <c r="T64" s="238"/>
      <c r="U64" s="238"/>
    </row>
    <row r="65" spans="1:21" x14ac:dyDescent="0.45">
      <c r="A65" s="238"/>
      <c r="B65" s="238"/>
      <c r="C65" s="238"/>
      <c r="D65" s="238"/>
      <c r="E65" s="238"/>
      <c r="F65" s="238"/>
      <c r="G65" s="238"/>
      <c r="H65" s="238"/>
      <c r="I65" s="238"/>
      <c r="J65" s="238"/>
      <c r="K65" s="238"/>
      <c r="L65" s="238"/>
      <c r="M65" s="238"/>
      <c r="N65" s="238"/>
      <c r="O65" s="238"/>
      <c r="P65" s="238"/>
      <c r="Q65" s="238"/>
      <c r="R65" s="238"/>
      <c r="S65" s="238"/>
      <c r="T65" s="238"/>
      <c r="U65" s="238"/>
    </row>
    <row r="66" spans="1:21" x14ac:dyDescent="0.45">
      <c r="A66" s="238"/>
      <c r="B66" s="238"/>
      <c r="C66" s="238"/>
      <c r="D66" s="238"/>
      <c r="E66" s="238"/>
      <c r="F66" s="238"/>
      <c r="G66" s="238"/>
      <c r="H66" s="238"/>
      <c r="I66" s="238"/>
      <c r="J66" s="238"/>
      <c r="K66" s="238"/>
      <c r="L66" s="238"/>
      <c r="M66" s="238"/>
      <c r="N66" s="238"/>
      <c r="O66" s="238"/>
      <c r="P66" s="238"/>
      <c r="Q66" s="238"/>
      <c r="R66" s="238"/>
      <c r="S66" s="238"/>
      <c r="T66" s="238"/>
      <c r="U66" s="238"/>
    </row>
    <row r="67" spans="1:21" x14ac:dyDescent="0.45">
      <c r="A67" s="238"/>
      <c r="B67" s="238"/>
      <c r="C67" s="238"/>
      <c r="D67" s="238"/>
      <c r="E67" s="238"/>
      <c r="F67" s="238"/>
      <c r="G67" s="238"/>
      <c r="H67" s="238"/>
      <c r="I67" s="238"/>
      <c r="J67" s="238"/>
      <c r="K67" s="238"/>
      <c r="L67" s="238"/>
      <c r="M67" s="238"/>
      <c r="N67" s="238"/>
      <c r="O67" s="238"/>
      <c r="P67" s="238"/>
      <c r="Q67" s="238"/>
      <c r="R67" s="238"/>
      <c r="S67" s="238"/>
      <c r="T67" s="238"/>
      <c r="U67" s="238"/>
    </row>
    <row r="68" spans="1:21" x14ac:dyDescent="0.45">
      <c r="A68" s="238"/>
      <c r="B68" s="238"/>
      <c r="C68" s="238"/>
      <c r="D68" s="238"/>
      <c r="E68" s="238"/>
      <c r="F68" s="238"/>
      <c r="G68" s="238"/>
      <c r="H68" s="238"/>
      <c r="I68" s="238"/>
      <c r="J68" s="238"/>
      <c r="K68" s="238"/>
      <c r="L68" s="238"/>
      <c r="M68" s="238"/>
      <c r="N68" s="238"/>
      <c r="O68" s="238"/>
      <c r="P68" s="238"/>
      <c r="Q68" s="238"/>
      <c r="R68" s="238"/>
      <c r="S68" s="238"/>
      <c r="T68" s="238"/>
      <c r="U68" s="238"/>
    </row>
    <row r="69" spans="1:21" x14ac:dyDescent="0.45">
      <c r="A69" s="238"/>
      <c r="B69" s="238"/>
      <c r="C69" s="238"/>
      <c r="D69" s="238"/>
      <c r="E69" s="238"/>
      <c r="F69" s="238"/>
      <c r="G69" s="238"/>
      <c r="H69" s="238"/>
      <c r="I69" s="238"/>
      <c r="J69" s="238"/>
      <c r="K69" s="238"/>
      <c r="L69" s="238"/>
      <c r="M69" s="238"/>
      <c r="N69" s="238"/>
      <c r="O69" s="238"/>
      <c r="P69" s="238"/>
      <c r="Q69" s="238"/>
      <c r="R69" s="238"/>
      <c r="S69" s="238"/>
      <c r="T69" s="238"/>
      <c r="U69" s="238"/>
    </row>
    <row r="70" spans="1:21" x14ac:dyDescent="0.45">
      <c r="A70" s="238"/>
      <c r="B70" s="238"/>
      <c r="C70" s="238"/>
      <c r="D70" s="238"/>
      <c r="E70" s="238"/>
      <c r="F70" s="238"/>
      <c r="G70" s="238"/>
      <c r="H70" s="238"/>
      <c r="I70" s="238"/>
      <c r="J70" s="238"/>
      <c r="K70" s="238"/>
      <c r="L70" s="238"/>
      <c r="M70" s="238"/>
      <c r="N70" s="238"/>
      <c r="O70" s="238"/>
      <c r="P70" s="238"/>
      <c r="Q70" s="238"/>
      <c r="R70" s="238"/>
      <c r="S70" s="238"/>
      <c r="T70" s="238"/>
      <c r="U70" s="238"/>
    </row>
    <row r="71" spans="1:21" x14ac:dyDescent="0.45">
      <c r="A71" s="238"/>
      <c r="B71" s="238"/>
      <c r="C71" s="238"/>
      <c r="D71" s="238"/>
      <c r="E71" s="238"/>
      <c r="F71" s="238"/>
      <c r="G71" s="238"/>
      <c r="H71" s="238"/>
      <c r="I71" s="238"/>
      <c r="J71" s="238"/>
      <c r="K71" s="238"/>
      <c r="L71" s="238"/>
      <c r="M71" s="238"/>
      <c r="N71" s="238"/>
      <c r="O71" s="238"/>
      <c r="P71" s="238"/>
      <c r="Q71" s="238"/>
      <c r="R71" s="238"/>
      <c r="S71" s="238"/>
      <c r="T71" s="238"/>
      <c r="U71" s="238"/>
    </row>
    <row r="72" spans="1:21" x14ac:dyDescent="0.45">
      <c r="A72" s="238"/>
      <c r="B72" s="238"/>
      <c r="C72" s="238"/>
      <c r="D72" s="238"/>
      <c r="E72" s="238"/>
      <c r="F72" s="238"/>
      <c r="G72" s="238"/>
      <c r="H72" s="238"/>
      <c r="I72" s="238"/>
      <c r="J72" s="238"/>
      <c r="K72" s="238"/>
      <c r="L72" s="238"/>
      <c r="M72" s="238"/>
      <c r="N72" s="238"/>
      <c r="O72" s="238"/>
      <c r="P72" s="238"/>
      <c r="Q72" s="238"/>
      <c r="R72" s="238"/>
      <c r="S72" s="238"/>
      <c r="T72" s="238"/>
      <c r="U72" s="238"/>
    </row>
    <row r="73" spans="1:21" x14ac:dyDescent="0.45">
      <c r="A73" s="238"/>
      <c r="B73" s="238"/>
      <c r="C73" s="238"/>
      <c r="D73" s="238"/>
      <c r="E73" s="238"/>
      <c r="F73" s="238"/>
      <c r="G73" s="238"/>
      <c r="H73" s="238"/>
      <c r="I73" s="238"/>
      <c r="J73" s="238"/>
      <c r="K73" s="238"/>
      <c r="L73" s="238"/>
      <c r="M73" s="238"/>
      <c r="N73" s="238"/>
      <c r="O73" s="238"/>
      <c r="P73" s="238"/>
      <c r="Q73" s="238"/>
      <c r="R73" s="238"/>
      <c r="S73" s="238"/>
      <c r="T73" s="238"/>
      <c r="U73" s="238"/>
    </row>
    <row r="74" spans="1:21" x14ac:dyDescent="0.45">
      <c r="A74" s="238"/>
      <c r="B74" s="238"/>
      <c r="C74" s="238"/>
      <c r="D74" s="238"/>
      <c r="E74" s="238"/>
      <c r="F74" s="238"/>
      <c r="G74" s="238"/>
      <c r="H74" s="238"/>
      <c r="I74" s="238"/>
      <c r="J74" s="238"/>
      <c r="K74" s="238"/>
      <c r="L74" s="238"/>
      <c r="M74" s="238"/>
      <c r="N74" s="238"/>
      <c r="O74" s="238"/>
      <c r="P74" s="238"/>
      <c r="Q74" s="238"/>
      <c r="R74" s="238"/>
      <c r="S74" s="238"/>
      <c r="T74" s="238"/>
      <c r="U74" s="238"/>
    </row>
    <row r="75" spans="1:21" x14ac:dyDescent="0.45">
      <c r="A75" s="238"/>
      <c r="B75" s="238"/>
      <c r="C75" s="238"/>
      <c r="D75" s="238"/>
      <c r="E75" s="238"/>
      <c r="F75" s="238"/>
      <c r="G75" s="238"/>
      <c r="H75" s="238"/>
      <c r="I75" s="238"/>
      <c r="J75" s="238"/>
      <c r="K75" s="238"/>
      <c r="L75" s="238"/>
      <c r="M75" s="238"/>
      <c r="N75" s="238"/>
      <c r="O75" s="238"/>
      <c r="P75" s="238"/>
      <c r="Q75" s="238"/>
      <c r="R75" s="238"/>
      <c r="S75" s="238"/>
      <c r="T75" s="238"/>
      <c r="U75" s="238"/>
    </row>
    <row r="76" spans="1:21" x14ac:dyDescent="0.45">
      <c r="A76" s="238"/>
      <c r="B76" s="238"/>
      <c r="C76" s="238"/>
      <c r="D76" s="238"/>
      <c r="E76" s="238"/>
      <c r="F76" s="238"/>
      <c r="G76" s="238"/>
      <c r="H76" s="238"/>
      <c r="I76" s="238"/>
      <c r="J76" s="238"/>
      <c r="K76" s="238"/>
      <c r="L76" s="238"/>
      <c r="M76" s="238"/>
      <c r="N76" s="238"/>
      <c r="O76" s="238"/>
      <c r="P76" s="238"/>
      <c r="Q76" s="238"/>
      <c r="R76" s="238"/>
      <c r="S76" s="238"/>
      <c r="T76" s="238"/>
      <c r="U76" s="238"/>
    </row>
    <row r="77" spans="1:21" x14ac:dyDescent="0.45">
      <c r="A77" s="238"/>
      <c r="B77" s="238"/>
      <c r="C77" s="238"/>
      <c r="D77" s="238"/>
      <c r="E77" s="238"/>
      <c r="F77" s="238"/>
      <c r="G77" s="238"/>
      <c r="H77" s="238"/>
      <c r="I77" s="238"/>
      <c r="J77" s="238"/>
      <c r="K77" s="238"/>
      <c r="L77" s="238"/>
      <c r="M77" s="238"/>
      <c r="N77" s="238"/>
      <c r="O77" s="238"/>
      <c r="P77" s="238"/>
      <c r="Q77" s="238"/>
      <c r="R77" s="238"/>
      <c r="S77" s="238"/>
      <c r="T77" s="238"/>
      <c r="U77" s="238"/>
    </row>
    <row r="78" spans="1:21" x14ac:dyDescent="0.45">
      <c r="A78" s="238"/>
      <c r="B78" s="238"/>
      <c r="C78" s="238"/>
      <c r="D78" s="238"/>
      <c r="E78" s="238"/>
      <c r="F78" s="238"/>
      <c r="G78" s="238"/>
      <c r="H78" s="238"/>
      <c r="I78" s="238"/>
      <c r="J78" s="238"/>
      <c r="K78" s="238"/>
      <c r="L78" s="238"/>
      <c r="M78" s="238"/>
      <c r="N78" s="238"/>
      <c r="O78" s="238"/>
      <c r="P78" s="238"/>
      <c r="Q78" s="238"/>
      <c r="R78" s="238"/>
      <c r="S78" s="238"/>
      <c r="T78" s="238"/>
      <c r="U78" s="238"/>
    </row>
    <row r="79" spans="1:21" x14ac:dyDescent="0.45">
      <c r="A79" s="238"/>
      <c r="B79" s="238"/>
      <c r="C79" s="238"/>
      <c r="D79" s="238"/>
      <c r="E79" s="238"/>
      <c r="F79" s="238"/>
      <c r="G79" s="238"/>
      <c r="H79" s="238"/>
      <c r="I79" s="238"/>
      <c r="J79" s="238"/>
      <c r="K79" s="238"/>
      <c r="L79" s="238"/>
      <c r="M79" s="238"/>
      <c r="N79" s="238"/>
      <c r="O79" s="238"/>
      <c r="P79" s="238"/>
      <c r="Q79" s="238"/>
      <c r="R79" s="238"/>
      <c r="S79" s="238"/>
      <c r="T79" s="238"/>
      <c r="U79" s="238"/>
    </row>
    <row r="80" spans="1:21" x14ac:dyDescent="0.45">
      <c r="A80" s="238"/>
      <c r="B80" s="238"/>
      <c r="C80" s="238"/>
      <c r="D80" s="238"/>
      <c r="E80" s="238"/>
      <c r="F80" s="238"/>
      <c r="G80" s="238"/>
      <c r="H80" s="238"/>
      <c r="I80" s="238"/>
      <c r="J80" s="238"/>
      <c r="K80" s="238"/>
      <c r="L80" s="238"/>
      <c r="M80" s="238"/>
      <c r="N80" s="238"/>
      <c r="O80" s="238"/>
      <c r="P80" s="238"/>
      <c r="Q80" s="238"/>
      <c r="R80" s="238"/>
      <c r="S80" s="238"/>
      <c r="T80" s="238"/>
      <c r="U80" s="238"/>
    </row>
    <row r="81" spans="1:21" x14ac:dyDescent="0.45">
      <c r="A81" s="238"/>
      <c r="B81" s="238"/>
      <c r="C81" s="238"/>
      <c r="D81" s="238"/>
      <c r="E81" s="238"/>
      <c r="F81" s="238"/>
      <c r="G81" s="238"/>
      <c r="H81" s="238"/>
      <c r="I81" s="238"/>
      <c r="J81" s="238"/>
      <c r="K81" s="238"/>
      <c r="L81" s="238"/>
      <c r="M81" s="238"/>
      <c r="N81" s="238"/>
      <c r="O81" s="238"/>
      <c r="P81" s="238"/>
      <c r="Q81" s="238"/>
      <c r="R81" s="238"/>
      <c r="S81" s="238"/>
      <c r="T81" s="238"/>
      <c r="U81" s="238"/>
    </row>
    <row r="82" spans="1:21" x14ac:dyDescent="0.45">
      <c r="A82" s="238"/>
      <c r="B82" s="238"/>
      <c r="C82" s="238"/>
      <c r="D82" s="238"/>
      <c r="E82" s="238"/>
      <c r="F82" s="238"/>
      <c r="G82" s="238"/>
      <c r="H82" s="238"/>
      <c r="I82" s="238"/>
      <c r="J82" s="238"/>
      <c r="K82" s="238"/>
      <c r="L82" s="238"/>
      <c r="M82" s="238"/>
      <c r="N82" s="238"/>
      <c r="O82" s="238"/>
      <c r="P82" s="238"/>
      <c r="Q82" s="238"/>
      <c r="R82" s="238"/>
      <c r="S82" s="238"/>
      <c r="T82" s="238"/>
      <c r="U82" s="238"/>
    </row>
    <row r="83" spans="1:21" x14ac:dyDescent="0.45">
      <c r="A83" s="238"/>
      <c r="B83" s="238"/>
      <c r="C83" s="238"/>
      <c r="D83" s="238"/>
      <c r="E83" s="238"/>
      <c r="F83" s="238"/>
      <c r="G83" s="238"/>
      <c r="H83" s="238"/>
      <c r="I83" s="238"/>
      <c r="J83" s="238"/>
      <c r="K83" s="238"/>
      <c r="L83" s="238"/>
      <c r="M83" s="238"/>
      <c r="N83" s="238"/>
      <c r="O83" s="238"/>
      <c r="P83" s="238"/>
      <c r="Q83" s="238"/>
      <c r="R83" s="238"/>
      <c r="S83" s="238"/>
      <c r="T83" s="238"/>
      <c r="U83" s="238"/>
    </row>
    <row r="84" spans="1:21" x14ac:dyDescent="0.45">
      <c r="A84" s="238"/>
      <c r="B84" s="238"/>
      <c r="C84" s="238"/>
      <c r="D84" s="238"/>
      <c r="E84" s="238"/>
      <c r="F84" s="238"/>
      <c r="G84" s="238"/>
      <c r="H84" s="238"/>
      <c r="I84" s="238"/>
      <c r="J84" s="238"/>
      <c r="K84" s="238"/>
      <c r="L84" s="238"/>
      <c r="M84" s="238"/>
      <c r="N84" s="238"/>
      <c r="O84" s="238"/>
      <c r="P84" s="238"/>
      <c r="Q84" s="238"/>
      <c r="R84" s="238"/>
      <c r="S84" s="238"/>
      <c r="T84" s="238"/>
      <c r="U84" s="238"/>
    </row>
    <row r="85" spans="1:21" x14ac:dyDescent="0.45">
      <c r="A85" s="238"/>
      <c r="B85" s="238"/>
      <c r="C85" s="238"/>
      <c r="D85" s="238"/>
      <c r="E85" s="238"/>
      <c r="F85" s="238"/>
      <c r="G85" s="238"/>
      <c r="H85" s="238"/>
      <c r="I85" s="238"/>
      <c r="J85" s="238"/>
      <c r="K85" s="238"/>
      <c r="L85" s="238"/>
      <c r="M85" s="238"/>
      <c r="N85" s="238"/>
      <c r="O85" s="238"/>
      <c r="P85" s="238"/>
      <c r="Q85" s="238"/>
      <c r="R85" s="238"/>
      <c r="S85" s="238"/>
      <c r="T85" s="238"/>
      <c r="U85" s="238"/>
    </row>
    <row r="86" spans="1:21" x14ac:dyDescent="0.45">
      <c r="A86" s="238"/>
      <c r="B86" s="238"/>
      <c r="C86" s="238"/>
      <c r="D86" s="238"/>
      <c r="E86" s="238"/>
      <c r="F86" s="238"/>
      <c r="G86" s="238"/>
      <c r="H86" s="238"/>
      <c r="I86" s="238"/>
      <c r="J86" s="238"/>
      <c r="K86" s="238"/>
      <c r="L86" s="238"/>
      <c r="M86" s="238"/>
      <c r="N86" s="238"/>
      <c r="O86" s="238"/>
      <c r="P86" s="238"/>
      <c r="Q86" s="238"/>
      <c r="R86" s="238"/>
      <c r="S86" s="238"/>
      <c r="T86" s="238"/>
      <c r="U86" s="238"/>
    </row>
    <row r="87" spans="1:21" x14ac:dyDescent="0.45">
      <c r="A87" s="238"/>
      <c r="B87" s="238"/>
      <c r="C87" s="238"/>
      <c r="D87" s="238"/>
      <c r="E87" s="238"/>
      <c r="F87" s="238"/>
      <c r="G87" s="238"/>
      <c r="H87" s="238"/>
      <c r="I87" s="238"/>
      <c r="J87" s="238"/>
      <c r="K87" s="238"/>
      <c r="L87" s="238"/>
      <c r="M87" s="238"/>
      <c r="N87" s="238"/>
      <c r="O87" s="238"/>
      <c r="P87" s="238"/>
      <c r="Q87" s="238"/>
      <c r="R87" s="238"/>
      <c r="S87" s="238"/>
      <c r="T87" s="238"/>
      <c r="U87" s="238"/>
    </row>
    <row r="88" spans="1:21" x14ac:dyDescent="0.45">
      <c r="A88" s="238"/>
      <c r="B88" s="238"/>
      <c r="C88" s="238"/>
      <c r="D88" s="238"/>
      <c r="E88" s="238"/>
      <c r="F88" s="238"/>
      <c r="G88" s="238"/>
      <c r="H88" s="238"/>
      <c r="I88" s="238"/>
      <c r="J88" s="238"/>
      <c r="K88" s="238"/>
      <c r="L88" s="238"/>
      <c r="M88" s="238"/>
      <c r="N88" s="238"/>
      <c r="O88" s="238"/>
      <c r="P88" s="238"/>
      <c r="Q88" s="238"/>
      <c r="R88" s="238"/>
      <c r="S88" s="238"/>
      <c r="T88" s="238"/>
      <c r="U88" s="238"/>
    </row>
    <row r="89" spans="1:21" x14ac:dyDescent="0.45">
      <c r="A89" s="238"/>
      <c r="B89" s="238"/>
      <c r="C89" s="238"/>
      <c r="D89" s="238"/>
      <c r="E89" s="238"/>
      <c r="F89" s="238"/>
      <c r="G89" s="238"/>
      <c r="H89" s="238"/>
      <c r="I89" s="238"/>
      <c r="J89" s="238"/>
      <c r="K89" s="238"/>
      <c r="L89" s="238"/>
      <c r="M89" s="238"/>
      <c r="N89" s="238"/>
      <c r="O89" s="238"/>
      <c r="P89" s="238"/>
      <c r="Q89" s="238"/>
      <c r="R89" s="238"/>
      <c r="S89" s="238"/>
      <c r="T89" s="238"/>
      <c r="U89" s="238"/>
    </row>
    <row r="90" spans="1:21" x14ac:dyDescent="0.45">
      <c r="A90" s="238"/>
      <c r="B90" s="238"/>
      <c r="C90" s="238"/>
      <c r="D90" s="238"/>
      <c r="E90" s="238"/>
      <c r="F90" s="238"/>
      <c r="G90" s="238"/>
      <c r="H90" s="238"/>
      <c r="I90" s="238"/>
      <c r="J90" s="238"/>
      <c r="K90" s="238"/>
      <c r="L90" s="238"/>
      <c r="M90" s="238"/>
      <c r="N90" s="238"/>
      <c r="O90" s="238"/>
      <c r="P90" s="238"/>
      <c r="Q90" s="238"/>
      <c r="R90" s="238"/>
      <c r="S90" s="238"/>
      <c r="T90" s="238"/>
      <c r="U90" s="238"/>
    </row>
    <row r="91" spans="1:21" x14ac:dyDescent="0.45">
      <c r="A91" s="238"/>
      <c r="B91" s="238"/>
      <c r="C91" s="238"/>
      <c r="D91" s="238"/>
      <c r="E91" s="238"/>
      <c r="F91" s="238"/>
      <c r="G91" s="238"/>
      <c r="H91" s="238"/>
      <c r="I91" s="238"/>
      <c r="J91" s="238"/>
      <c r="K91" s="238"/>
      <c r="L91" s="238"/>
      <c r="M91" s="238"/>
      <c r="N91" s="238"/>
      <c r="O91" s="238"/>
      <c r="P91" s="238"/>
      <c r="Q91" s="238"/>
      <c r="R91" s="238"/>
      <c r="S91" s="238"/>
      <c r="T91" s="238"/>
      <c r="U91" s="238"/>
    </row>
    <row r="92" spans="1:21" x14ac:dyDescent="0.45">
      <c r="A92" s="238"/>
      <c r="B92" s="238"/>
      <c r="C92" s="238"/>
      <c r="D92" s="238"/>
      <c r="E92" s="238"/>
      <c r="F92" s="238"/>
      <c r="G92" s="238"/>
      <c r="H92" s="238"/>
      <c r="I92" s="238"/>
      <c r="J92" s="238"/>
      <c r="K92" s="238"/>
      <c r="L92" s="238"/>
      <c r="M92" s="238"/>
      <c r="N92" s="238"/>
      <c r="O92" s="238"/>
      <c r="P92" s="238"/>
      <c r="Q92" s="238"/>
      <c r="R92" s="238"/>
      <c r="S92" s="238"/>
      <c r="T92" s="238"/>
      <c r="U92" s="238"/>
    </row>
    <row r="93" spans="1:21" x14ac:dyDescent="0.45">
      <c r="A93" s="238"/>
      <c r="B93" s="238"/>
      <c r="C93" s="238"/>
      <c r="D93" s="238"/>
      <c r="E93" s="238"/>
      <c r="F93" s="238"/>
      <c r="G93" s="238"/>
      <c r="H93" s="238"/>
      <c r="I93" s="238"/>
      <c r="J93" s="238"/>
      <c r="K93" s="238"/>
      <c r="L93" s="238"/>
      <c r="M93" s="238"/>
      <c r="N93" s="238"/>
      <c r="O93" s="238"/>
      <c r="P93" s="238"/>
      <c r="Q93" s="238"/>
      <c r="R93" s="238"/>
      <c r="S93" s="238"/>
      <c r="T93" s="238"/>
      <c r="U93" s="238"/>
    </row>
    <row r="94" spans="1:21" x14ac:dyDescent="0.45">
      <c r="A94" s="238"/>
      <c r="B94" s="238"/>
      <c r="C94" s="238"/>
      <c r="D94" s="238"/>
      <c r="E94" s="238"/>
      <c r="F94" s="238"/>
      <c r="G94" s="238"/>
      <c r="H94" s="238"/>
      <c r="I94" s="238"/>
      <c r="J94" s="238"/>
      <c r="K94" s="238"/>
      <c r="L94" s="238"/>
      <c r="M94" s="238"/>
      <c r="N94" s="238"/>
      <c r="O94" s="238"/>
      <c r="P94" s="238"/>
      <c r="Q94" s="238"/>
      <c r="R94" s="238"/>
      <c r="S94" s="238"/>
      <c r="T94" s="238"/>
      <c r="U94" s="238"/>
    </row>
    <row r="95" spans="1:21" x14ac:dyDescent="0.45">
      <c r="A95" s="238"/>
      <c r="B95" s="238"/>
      <c r="C95" s="238"/>
      <c r="D95" s="238"/>
      <c r="E95" s="238"/>
      <c r="F95" s="238"/>
      <c r="G95" s="238"/>
      <c r="H95" s="238"/>
      <c r="I95" s="238"/>
      <c r="J95" s="238"/>
      <c r="K95" s="238"/>
      <c r="L95" s="238"/>
      <c r="M95" s="238"/>
      <c r="N95" s="238"/>
      <c r="O95" s="238"/>
      <c r="P95" s="238"/>
      <c r="Q95" s="238"/>
      <c r="R95" s="238"/>
      <c r="S95" s="238"/>
      <c r="T95" s="238"/>
      <c r="U95" s="238"/>
    </row>
    <row r="96" spans="1:21" x14ac:dyDescent="0.45">
      <c r="A96" s="238"/>
      <c r="B96" s="238"/>
      <c r="C96" s="238"/>
      <c r="D96" s="238"/>
      <c r="E96" s="238"/>
      <c r="F96" s="238"/>
      <c r="G96" s="238"/>
      <c r="H96" s="238"/>
      <c r="I96" s="238"/>
      <c r="J96" s="238"/>
      <c r="K96" s="238"/>
      <c r="L96" s="238"/>
      <c r="M96" s="238"/>
      <c r="N96" s="238"/>
      <c r="O96" s="238"/>
      <c r="P96" s="238"/>
      <c r="Q96" s="238"/>
      <c r="R96" s="238"/>
      <c r="S96" s="238"/>
      <c r="T96" s="238"/>
      <c r="U96" s="238"/>
    </row>
    <row r="97" spans="1:21" x14ac:dyDescent="0.45">
      <c r="A97" s="238"/>
      <c r="B97" s="238"/>
      <c r="C97" s="238"/>
      <c r="D97" s="238"/>
      <c r="E97" s="238"/>
      <c r="F97" s="238"/>
      <c r="G97" s="238"/>
      <c r="H97" s="238"/>
      <c r="I97" s="238"/>
      <c r="J97" s="238"/>
      <c r="K97" s="238"/>
      <c r="L97" s="238"/>
      <c r="M97" s="238"/>
      <c r="N97" s="238"/>
      <c r="O97" s="238"/>
      <c r="P97" s="238"/>
      <c r="Q97" s="238"/>
      <c r="R97" s="238"/>
      <c r="S97" s="238"/>
      <c r="T97" s="238"/>
      <c r="U97" s="238"/>
    </row>
    <row r="98" spans="1:21" x14ac:dyDescent="0.45">
      <c r="A98" s="238"/>
      <c r="B98" s="238"/>
      <c r="C98" s="238"/>
      <c r="D98" s="238"/>
      <c r="E98" s="238"/>
      <c r="F98" s="238"/>
      <c r="G98" s="238"/>
      <c r="H98" s="238"/>
      <c r="I98" s="238"/>
      <c r="J98" s="238"/>
      <c r="K98" s="238"/>
      <c r="L98" s="238"/>
      <c r="M98" s="238"/>
      <c r="N98" s="238"/>
      <c r="O98" s="238"/>
      <c r="P98" s="238"/>
      <c r="Q98" s="238"/>
      <c r="R98" s="238"/>
      <c r="S98" s="238"/>
      <c r="T98" s="238"/>
      <c r="U98" s="238"/>
    </row>
    <row r="99" spans="1:21" x14ac:dyDescent="0.45">
      <c r="A99" s="238"/>
      <c r="B99" s="238"/>
      <c r="C99" s="238"/>
      <c r="D99" s="238"/>
      <c r="E99" s="238"/>
      <c r="F99" s="238"/>
      <c r="G99" s="238"/>
      <c r="H99" s="238"/>
      <c r="I99" s="238"/>
      <c r="J99" s="238"/>
      <c r="K99" s="238"/>
      <c r="L99" s="238"/>
      <c r="M99" s="238"/>
      <c r="N99" s="238"/>
      <c r="O99" s="238"/>
      <c r="P99" s="238"/>
      <c r="Q99" s="238"/>
      <c r="R99" s="238"/>
      <c r="S99" s="238"/>
      <c r="T99" s="238"/>
      <c r="U99" s="238"/>
    </row>
    <row r="100" spans="1:21" x14ac:dyDescent="0.45">
      <c r="A100" s="238"/>
      <c r="B100" s="238"/>
      <c r="C100" s="238"/>
      <c r="D100" s="238"/>
      <c r="E100" s="238"/>
      <c r="F100" s="238"/>
      <c r="G100" s="238"/>
      <c r="H100" s="238"/>
      <c r="I100" s="238"/>
      <c r="J100" s="238"/>
      <c r="K100" s="238"/>
      <c r="L100" s="238"/>
      <c r="M100" s="238"/>
      <c r="N100" s="238"/>
      <c r="O100" s="238"/>
      <c r="P100" s="238"/>
      <c r="Q100" s="238"/>
      <c r="R100" s="238"/>
      <c r="S100" s="238"/>
      <c r="T100" s="238"/>
      <c r="U100" s="238"/>
    </row>
    <row r="101" spans="1:21" x14ac:dyDescent="0.45">
      <c r="A101" s="238"/>
      <c r="B101" s="238"/>
      <c r="C101" s="238"/>
      <c r="D101" s="238"/>
      <c r="E101" s="238"/>
      <c r="F101" s="238"/>
      <c r="G101" s="238"/>
      <c r="H101" s="238"/>
      <c r="I101" s="238"/>
      <c r="J101" s="238"/>
      <c r="K101" s="238"/>
      <c r="L101" s="238"/>
      <c r="M101" s="238"/>
      <c r="N101" s="238"/>
      <c r="O101" s="238"/>
      <c r="P101" s="238"/>
      <c r="Q101" s="238"/>
      <c r="R101" s="238"/>
      <c r="S101" s="238"/>
      <c r="T101" s="238"/>
      <c r="U101" s="238"/>
    </row>
    <row r="102" spans="1:21" x14ac:dyDescent="0.45">
      <c r="A102" s="238"/>
      <c r="B102" s="238"/>
      <c r="C102" s="238"/>
      <c r="D102" s="238"/>
      <c r="E102" s="238"/>
      <c r="F102" s="238"/>
      <c r="G102" s="238"/>
      <c r="H102" s="238"/>
      <c r="I102" s="238"/>
      <c r="J102" s="238"/>
      <c r="K102" s="238"/>
      <c r="L102" s="238"/>
      <c r="M102" s="238"/>
      <c r="N102" s="238"/>
      <c r="O102" s="238"/>
      <c r="P102" s="238"/>
      <c r="Q102" s="238"/>
      <c r="R102" s="238"/>
      <c r="S102" s="238"/>
      <c r="T102" s="238"/>
      <c r="U102" s="238"/>
    </row>
    <row r="103" spans="1:21" x14ac:dyDescent="0.45">
      <c r="A103" s="238"/>
      <c r="B103" s="238"/>
      <c r="C103" s="238"/>
      <c r="D103" s="238"/>
      <c r="E103" s="238"/>
      <c r="F103" s="238"/>
      <c r="G103" s="238"/>
      <c r="H103" s="238"/>
      <c r="I103" s="238"/>
      <c r="J103" s="238"/>
      <c r="K103" s="238"/>
      <c r="L103" s="238"/>
      <c r="M103" s="238"/>
      <c r="N103" s="238"/>
      <c r="O103" s="238"/>
      <c r="P103" s="238"/>
      <c r="Q103" s="238"/>
      <c r="R103" s="238"/>
      <c r="S103" s="238"/>
      <c r="T103" s="238"/>
      <c r="U103" s="238"/>
    </row>
    <row r="104" spans="1:21" x14ac:dyDescent="0.45">
      <c r="A104" s="238"/>
      <c r="B104" s="238"/>
      <c r="C104" s="238"/>
      <c r="D104" s="238"/>
      <c r="E104" s="238"/>
      <c r="F104" s="238"/>
      <c r="G104" s="238"/>
      <c r="H104" s="238"/>
      <c r="I104" s="238"/>
      <c r="J104" s="238"/>
      <c r="K104" s="238"/>
      <c r="L104" s="238"/>
      <c r="M104" s="238"/>
      <c r="N104" s="238"/>
      <c r="O104" s="238"/>
      <c r="P104" s="238"/>
      <c r="Q104" s="238"/>
      <c r="R104" s="238"/>
      <c r="S104" s="238"/>
      <c r="T104" s="238"/>
      <c r="U104" s="238"/>
    </row>
    <row r="105" spans="1:21" x14ac:dyDescent="0.45">
      <c r="A105" s="238"/>
      <c r="B105" s="238"/>
      <c r="C105" s="238"/>
      <c r="D105" s="238"/>
      <c r="E105" s="238"/>
      <c r="F105" s="238"/>
      <c r="G105" s="238"/>
      <c r="H105" s="238"/>
      <c r="I105" s="238"/>
      <c r="J105" s="238"/>
      <c r="K105" s="238"/>
      <c r="L105" s="238"/>
      <c r="M105" s="238"/>
      <c r="N105" s="238"/>
      <c r="O105" s="238"/>
      <c r="P105" s="238"/>
      <c r="Q105" s="238"/>
      <c r="R105" s="238"/>
      <c r="S105" s="238"/>
      <c r="T105" s="238"/>
      <c r="U105" s="238"/>
    </row>
    <row r="106" spans="1:21" x14ac:dyDescent="0.45">
      <c r="A106" s="238"/>
      <c r="B106" s="238"/>
      <c r="C106" s="238"/>
      <c r="D106" s="238"/>
      <c r="E106" s="238"/>
      <c r="F106" s="238"/>
      <c r="G106" s="238"/>
      <c r="H106" s="238"/>
      <c r="I106" s="238"/>
      <c r="J106" s="238"/>
      <c r="K106" s="238"/>
      <c r="L106" s="238"/>
      <c r="M106" s="238"/>
      <c r="N106" s="238"/>
      <c r="O106" s="238"/>
      <c r="P106" s="238"/>
      <c r="Q106" s="238"/>
      <c r="R106" s="238"/>
      <c r="S106" s="238"/>
      <c r="T106" s="238"/>
      <c r="U106" s="238"/>
    </row>
    <row r="107" spans="1:21" x14ac:dyDescent="0.45">
      <c r="A107" s="238"/>
      <c r="B107" s="238"/>
      <c r="C107" s="238"/>
      <c r="D107" s="238"/>
      <c r="E107" s="238"/>
      <c r="F107" s="238"/>
      <c r="G107" s="238"/>
      <c r="H107" s="238"/>
      <c r="I107" s="238"/>
      <c r="J107" s="238"/>
      <c r="K107" s="238"/>
      <c r="L107" s="238"/>
      <c r="M107" s="238"/>
      <c r="N107" s="238"/>
      <c r="O107" s="238"/>
      <c r="P107" s="238"/>
      <c r="Q107" s="238"/>
      <c r="R107" s="238"/>
      <c r="S107" s="238"/>
      <c r="T107" s="238"/>
      <c r="U107" s="238"/>
    </row>
    <row r="108" spans="1:21" x14ac:dyDescent="0.45">
      <c r="A108" s="238"/>
      <c r="B108" s="238"/>
      <c r="C108" s="238"/>
      <c r="D108" s="238"/>
      <c r="E108" s="238"/>
      <c r="F108" s="238"/>
      <c r="G108" s="238"/>
      <c r="H108" s="238"/>
      <c r="I108" s="238"/>
      <c r="J108" s="238"/>
      <c r="K108" s="238"/>
      <c r="L108" s="238"/>
      <c r="M108" s="238"/>
      <c r="N108" s="238"/>
      <c r="O108" s="238"/>
      <c r="P108" s="238"/>
      <c r="Q108" s="238"/>
      <c r="R108" s="238"/>
      <c r="S108" s="238"/>
      <c r="T108" s="238"/>
      <c r="U108" s="238"/>
    </row>
    <row r="109" spans="1:21" x14ac:dyDescent="0.45">
      <c r="A109" s="238"/>
      <c r="B109" s="238"/>
      <c r="C109" s="238"/>
      <c r="D109" s="238"/>
      <c r="E109" s="238"/>
      <c r="F109" s="238"/>
      <c r="G109" s="238"/>
      <c r="H109" s="238"/>
      <c r="I109" s="238"/>
      <c r="J109" s="238"/>
      <c r="K109" s="238"/>
      <c r="L109" s="238"/>
      <c r="M109" s="238"/>
      <c r="N109" s="238"/>
      <c r="O109" s="238"/>
      <c r="P109" s="238"/>
      <c r="Q109" s="238"/>
      <c r="R109" s="238"/>
      <c r="S109" s="238"/>
      <c r="T109" s="238"/>
      <c r="U109" s="238"/>
    </row>
    <row r="110" spans="1:21" x14ac:dyDescent="0.45">
      <c r="A110" s="238"/>
      <c r="B110" s="238"/>
      <c r="C110" s="238"/>
      <c r="D110" s="238"/>
      <c r="E110" s="238"/>
      <c r="F110" s="238"/>
      <c r="G110" s="238"/>
      <c r="H110" s="238"/>
      <c r="I110" s="238"/>
      <c r="J110" s="238"/>
      <c r="K110" s="238"/>
      <c r="L110" s="238"/>
      <c r="M110" s="238"/>
      <c r="N110" s="238"/>
      <c r="O110" s="238"/>
      <c r="P110" s="238"/>
      <c r="Q110" s="238"/>
      <c r="R110" s="238"/>
      <c r="S110" s="238"/>
      <c r="T110" s="238"/>
      <c r="U110" s="238"/>
    </row>
    <row r="111" spans="1:21" x14ac:dyDescent="0.45">
      <c r="A111" s="238"/>
      <c r="B111" s="238"/>
      <c r="C111" s="238"/>
      <c r="D111" s="238"/>
      <c r="E111" s="238"/>
      <c r="F111" s="238"/>
      <c r="G111" s="238"/>
      <c r="H111" s="238"/>
      <c r="I111" s="238"/>
      <c r="J111" s="238"/>
      <c r="K111" s="238"/>
      <c r="L111" s="238"/>
      <c r="M111" s="238"/>
      <c r="N111" s="238"/>
      <c r="O111" s="238"/>
      <c r="P111" s="238"/>
      <c r="Q111" s="238"/>
      <c r="R111" s="238"/>
      <c r="S111" s="238"/>
      <c r="T111" s="238"/>
      <c r="U111" s="238"/>
    </row>
    <row r="112" spans="1:21" x14ac:dyDescent="0.45">
      <c r="A112" s="238"/>
      <c r="B112" s="238"/>
      <c r="C112" s="238"/>
      <c r="D112" s="238"/>
      <c r="E112" s="238"/>
      <c r="F112" s="238"/>
      <c r="G112" s="238"/>
      <c r="H112" s="238"/>
      <c r="I112" s="238"/>
      <c r="J112" s="238"/>
      <c r="K112" s="238"/>
      <c r="L112" s="238"/>
      <c r="M112" s="238"/>
      <c r="N112" s="238"/>
      <c r="O112" s="238"/>
      <c r="P112" s="238"/>
      <c r="Q112" s="238"/>
      <c r="R112" s="238"/>
      <c r="S112" s="238"/>
      <c r="T112" s="238"/>
      <c r="U112" s="238"/>
    </row>
    <row r="113" spans="1:21" x14ac:dyDescent="0.45">
      <c r="A113" s="238"/>
      <c r="B113" s="238"/>
      <c r="C113" s="238"/>
      <c r="D113" s="238"/>
      <c r="E113" s="238"/>
      <c r="F113" s="238"/>
      <c r="G113" s="238"/>
      <c r="H113" s="238"/>
      <c r="I113" s="238"/>
      <c r="J113" s="238"/>
      <c r="K113" s="238"/>
      <c r="L113" s="238"/>
      <c r="M113" s="238"/>
      <c r="N113" s="238"/>
      <c r="O113" s="238"/>
      <c r="P113" s="238"/>
      <c r="Q113" s="238"/>
      <c r="R113" s="238"/>
      <c r="S113" s="238"/>
      <c r="T113" s="238"/>
      <c r="U113" s="238"/>
    </row>
    <row r="114" spans="1:21" x14ac:dyDescent="0.45">
      <c r="A114" s="238"/>
      <c r="B114" s="238"/>
      <c r="C114" s="238"/>
      <c r="D114" s="238"/>
      <c r="E114" s="238"/>
      <c r="F114" s="238"/>
      <c r="G114" s="238"/>
      <c r="H114" s="238"/>
      <c r="I114" s="238"/>
      <c r="J114" s="238"/>
      <c r="K114" s="238"/>
      <c r="L114" s="238"/>
      <c r="M114" s="238"/>
      <c r="N114" s="238"/>
      <c r="O114" s="238"/>
      <c r="P114" s="238"/>
      <c r="Q114" s="238"/>
      <c r="R114" s="238"/>
      <c r="S114" s="238"/>
      <c r="T114" s="238"/>
      <c r="U114" s="238"/>
    </row>
    <row r="115" spans="1:21" x14ac:dyDescent="0.45">
      <c r="A115" s="238"/>
      <c r="B115" s="238"/>
      <c r="C115" s="238"/>
      <c r="D115" s="238"/>
      <c r="E115" s="238"/>
      <c r="F115" s="238"/>
      <c r="G115" s="238"/>
      <c r="H115" s="238"/>
      <c r="I115" s="238"/>
      <c r="J115" s="238"/>
      <c r="K115" s="238"/>
      <c r="L115" s="238"/>
      <c r="M115" s="238"/>
      <c r="N115" s="238"/>
      <c r="O115" s="238"/>
      <c r="P115" s="238"/>
      <c r="Q115" s="238"/>
      <c r="R115" s="238"/>
      <c r="S115" s="238"/>
      <c r="T115" s="238"/>
      <c r="U115" s="238"/>
    </row>
    <row r="116" spans="1:21" x14ac:dyDescent="0.45">
      <c r="A116" s="238"/>
      <c r="B116" s="238"/>
      <c r="C116" s="238"/>
      <c r="D116" s="238"/>
      <c r="E116" s="238"/>
      <c r="F116" s="238"/>
      <c r="G116" s="238"/>
      <c r="H116" s="238"/>
      <c r="I116" s="238"/>
      <c r="J116" s="238"/>
      <c r="K116" s="238"/>
      <c r="L116" s="238"/>
      <c r="M116" s="238"/>
      <c r="N116" s="238"/>
      <c r="O116" s="238"/>
      <c r="P116" s="238"/>
      <c r="Q116" s="238"/>
      <c r="R116" s="238"/>
      <c r="S116" s="238"/>
      <c r="T116" s="238"/>
      <c r="U116" s="238"/>
    </row>
    <row r="117" spans="1:21" x14ac:dyDescent="0.45">
      <c r="A117" s="238"/>
      <c r="B117" s="238"/>
      <c r="C117" s="238"/>
      <c r="D117" s="238"/>
      <c r="E117" s="238"/>
      <c r="F117" s="238"/>
      <c r="G117" s="238"/>
      <c r="H117" s="238"/>
      <c r="I117" s="238"/>
      <c r="J117" s="238"/>
      <c r="K117" s="238"/>
      <c r="L117" s="238"/>
      <c r="M117" s="238"/>
      <c r="N117" s="238"/>
      <c r="O117" s="238"/>
      <c r="P117" s="238"/>
      <c r="Q117" s="238"/>
      <c r="R117" s="238"/>
      <c r="S117" s="238"/>
      <c r="T117" s="238"/>
      <c r="U117" s="238"/>
    </row>
    <row r="118" spans="1:21" x14ac:dyDescent="0.45">
      <c r="A118" s="238"/>
      <c r="B118" s="238"/>
      <c r="C118" s="238"/>
      <c r="D118" s="238"/>
      <c r="E118" s="238"/>
      <c r="F118" s="238"/>
      <c r="G118" s="238"/>
      <c r="H118" s="238"/>
      <c r="I118" s="238"/>
      <c r="J118" s="238"/>
      <c r="K118" s="238"/>
      <c r="L118" s="238"/>
      <c r="M118" s="238"/>
      <c r="N118" s="238"/>
      <c r="O118" s="238"/>
      <c r="P118" s="238"/>
      <c r="Q118" s="238"/>
      <c r="R118" s="238"/>
      <c r="S118" s="238"/>
      <c r="T118" s="238"/>
      <c r="U118" s="238"/>
    </row>
    <row r="119" spans="1:21" x14ac:dyDescent="0.45">
      <c r="A119" s="238"/>
      <c r="B119" s="238"/>
      <c r="C119" s="238"/>
      <c r="D119" s="238"/>
      <c r="E119" s="238"/>
      <c r="F119" s="238"/>
      <c r="G119" s="238"/>
      <c r="H119" s="238"/>
      <c r="I119" s="238"/>
      <c r="J119" s="238"/>
      <c r="K119" s="238"/>
      <c r="L119" s="238"/>
      <c r="M119" s="238"/>
      <c r="N119" s="238"/>
      <c r="O119" s="238"/>
      <c r="P119" s="238"/>
      <c r="Q119" s="238"/>
      <c r="R119" s="238"/>
      <c r="S119" s="238"/>
      <c r="T119" s="238"/>
      <c r="U119" s="238"/>
    </row>
    <row r="120" spans="1:21" x14ac:dyDescent="0.45">
      <c r="A120" s="238"/>
      <c r="B120" s="238"/>
      <c r="C120" s="238"/>
      <c r="D120" s="238"/>
      <c r="E120" s="238"/>
      <c r="F120" s="238"/>
      <c r="G120" s="238"/>
      <c r="H120" s="238"/>
      <c r="I120" s="238"/>
      <c r="J120" s="238"/>
      <c r="K120" s="238"/>
      <c r="L120" s="238"/>
      <c r="M120" s="238"/>
      <c r="N120" s="238"/>
      <c r="O120" s="238"/>
      <c r="P120" s="238"/>
      <c r="Q120" s="238"/>
      <c r="R120" s="238"/>
      <c r="S120" s="238"/>
      <c r="T120" s="238"/>
      <c r="U120" s="238"/>
    </row>
    <row r="121" spans="1:21" x14ac:dyDescent="0.45">
      <c r="A121" s="238"/>
      <c r="B121" s="238"/>
      <c r="C121" s="238"/>
      <c r="D121" s="238"/>
      <c r="E121" s="238"/>
      <c r="F121" s="238"/>
      <c r="G121" s="238"/>
      <c r="H121" s="238"/>
      <c r="I121" s="238"/>
      <c r="J121" s="238"/>
      <c r="K121" s="238"/>
      <c r="L121" s="238"/>
      <c r="M121" s="238"/>
      <c r="N121" s="238"/>
      <c r="O121" s="238"/>
      <c r="P121" s="238"/>
      <c r="Q121" s="238"/>
      <c r="R121" s="238"/>
      <c r="S121" s="238"/>
      <c r="T121" s="238"/>
      <c r="U121" s="238"/>
    </row>
    <row r="122" spans="1:21" x14ac:dyDescent="0.45">
      <c r="A122" s="238"/>
      <c r="B122" s="238"/>
      <c r="C122" s="238"/>
      <c r="D122" s="238"/>
      <c r="E122" s="238"/>
      <c r="F122" s="238"/>
      <c r="G122" s="238"/>
      <c r="H122" s="238"/>
      <c r="I122" s="238"/>
      <c r="J122" s="238"/>
      <c r="K122" s="238"/>
      <c r="L122" s="238"/>
      <c r="M122" s="238"/>
      <c r="N122" s="238"/>
      <c r="O122" s="238"/>
      <c r="P122" s="238"/>
      <c r="Q122" s="238"/>
      <c r="R122" s="238"/>
      <c r="S122" s="238"/>
      <c r="T122" s="238"/>
      <c r="U122" s="238"/>
    </row>
    <row r="123" spans="1:21" x14ac:dyDescent="0.45">
      <c r="A123" s="238"/>
      <c r="B123" s="238"/>
      <c r="C123" s="238"/>
      <c r="D123" s="238"/>
      <c r="E123" s="238"/>
      <c r="F123" s="238"/>
      <c r="G123" s="238"/>
      <c r="H123" s="238"/>
      <c r="I123" s="238"/>
      <c r="J123" s="238"/>
      <c r="K123" s="238"/>
      <c r="L123" s="238"/>
      <c r="M123" s="238"/>
      <c r="N123" s="238"/>
      <c r="O123" s="238"/>
      <c r="P123" s="238"/>
      <c r="Q123" s="238"/>
      <c r="R123" s="238"/>
      <c r="S123" s="238"/>
      <c r="T123" s="238"/>
      <c r="U123" s="238"/>
    </row>
    <row r="124" spans="1:21" x14ac:dyDescent="0.45">
      <c r="A124" s="238"/>
      <c r="B124" s="238"/>
      <c r="C124" s="238"/>
      <c r="D124" s="238"/>
      <c r="E124" s="238"/>
      <c r="F124" s="238"/>
      <c r="G124" s="238"/>
      <c r="H124" s="238"/>
      <c r="I124" s="238"/>
      <c r="J124" s="238"/>
      <c r="K124" s="238"/>
      <c r="L124" s="238"/>
      <c r="M124" s="238"/>
      <c r="N124" s="238"/>
      <c r="O124" s="238"/>
      <c r="P124" s="238"/>
      <c r="Q124" s="238"/>
      <c r="R124" s="238"/>
      <c r="S124" s="238"/>
      <c r="T124" s="238"/>
      <c r="U124" s="238"/>
    </row>
    <row r="125" spans="1:21" x14ac:dyDescent="0.45">
      <c r="A125" s="238"/>
      <c r="B125" s="238"/>
      <c r="C125" s="238"/>
      <c r="D125" s="238"/>
      <c r="E125" s="238"/>
      <c r="F125" s="238"/>
      <c r="G125" s="238"/>
      <c r="H125" s="238"/>
      <c r="I125" s="238"/>
      <c r="J125" s="238"/>
      <c r="K125" s="238"/>
      <c r="L125" s="238"/>
      <c r="M125" s="238"/>
      <c r="N125" s="238"/>
      <c r="O125" s="238"/>
      <c r="P125" s="238"/>
      <c r="Q125" s="238"/>
      <c r="R125" s="238"/>
      <c r="S125" s="238"/>
      <c r="T125" s="238"/>
      <c r="U125" s="238"/>
    </row>
    <row r="126" spans="1:21" x14ac:dyDescent="0.45">
      <c r="A126" s="238"/>
      <c r="B126" s="238"/>
      <c r="C126" s="238"/>
      <c r="D126" s="238"/>
      <c r="E126" s="238"/>
      <c r="F126" s="238"/>
      <c r="G126" s="238"/>
      <c r="H126" s="238"/>
      <c r="I126" s="238"/>
      <c r="J126" s="238"/>
      <c r="K126" s="238"/>
      <c r="L126" s="238"/>
      <c r="M126" s="238"/>
      <c r="N126" s="238"/>
      <c r="O126" s="238"/>
      <c r="P126" s="238"/>
      <c r="Q126" s="238"/>
      <c r="R126" s="238"/>
      <c r="S126" s="238"/>
      <c r="T126" s="238"/>
      <c r="U126" s="238"/>
    </row>
    <row r="127" spans="1:21" x14ac:dyDescent="0.45">
      <c r="A127" s="238"/>
      <c r="B127" s="238"/>
      <c r="C127" s="238"/>
      <c r="D127" s="238"/>
      <c r="E127" s="238"/>
      <c r="F127" s="238"/>
      <c r="G127" s="238"/>
      <c r="H127" s="238"/>
      <c r="I127" s="238"/>
      <c r="J127" s="238"/>
      <c r="K127" s="238"/>
      <c r="L127" s="238"/>
      <c r="M127" s="238"/>
      <c r="N127" s="238"/>
      <c r="O127" s="238"/>
      <c r="P127" s="238"/>
      <c r="Q127" s="238"/>
      <c r="R127" s="238"/>
      <c r="S127" s="238"/>
      <c r="T127" s="238"/>
      <c r="U127" s="238"/>
    </row>
    <row r="128" spans="1:21" x14ac:dyDescent="0.45">
      <c r="A128" s="238"/>
      <c r="B128" s="238"/>
      <c r="C128" s="238"/>
      <c r="D128" s="238"/>
      <c r="E128" s="238"/>
      <c r="F128" s="238"/>
      <c r="G128" s="238"/>
      <c r="H128" s="238"/>
      <c r="I128" s="238"/>
      <c r="J128" s="238"/>
      <c r="K128" s="238"/>
      <c r="L128" s="238"/>
      <c r="M128" s="238"/>
      <c r="N128" s="238"/>
      <c r="O128" s="238"/>
      <c r="P128" s="238"/>
      <c r="Q128" s="238"/>
      <c r="R128" s="238"/>
      <c r="S128" s="238"/>
      <c r="T128" s="238"/>
      <c r="U128" s="238"/>
    </row>
    <row r="129" spans="1:21" x14ac:dyDescent="0.45">
      <c r="A129" s="238"/>
      <c r="B129" s="238"/>
      <c r="C129" s="238"/>
      <c r="D129" s="238"/>
      <c r="E129" s="238"/>
      <c r="F129" s="238"/>
      <c r="G129" s="238"/>
      <c r="H129" s="238"/>
      <c r="I129" s="238"/>
      <c r="J129" s="238"/>
      <c r="K129" s="238"/>
      <c r="L129" s="238"/>
      <c r="M129" s="238"/>
      <c r="N129" s="238"/>
      <c r="O129" s="238"/>
      <c r="P129" s="238"/>
      <c r="Q129" s="238"/>
      <c r="R129" s="238"/>
      <c r="S129" s="238"/>
      <c r="T129" s="238"/>
      <c r="U129" s="238"/>
    </row>
    <row r="130" spans="1:21" x14ac:dyDescent="0.45">
      <c r="A130" s="238"/>
      <c r="B130" s="238"/>
      <c r="C130" s="238"/>
      <c r="D130" s="238"/>
      <c r="E130" s="238"/>
      <c r="F130" s="238"/>
      <c r="G130" s="238"/>
      <c r="H130" s="238"/>
      <c r="I130" s="238"/>
      <c r="J130" s="238"/>
      <c r="K130" s="238"/>
      <c r="L130" s="238"/>
      <c r="M130" s="238"/>
      <c r="N130" s="238"/>
      <c r="O130" s="238"/>
      <c r="P130" s="238"/>
      <c r="Q130" s="238"/>
      <c r="R130" s="238"/>
      <c r="S130" s="238"/>
      <c r="T130" s="238"/>
      <c r="U130" s="238"/>
    </row>
    <row r="131" spans="1:21" x14ac:dyDescent="0.45">
      <c r="A131" s="238"/>
      <c r="B131" s="238"/>
      <c r="C131" s="238"/>
      <c r="D131" s="238"/>
      <c r="E131" s="238"/>
      <c r="F131" s="238"/>
      <c r="G131" s="238"/>
      <c r="H131" s="238"/>
      <c r="I131" s="238"/>
      <c r="J131" s="238"/>
      <c r="K131" s="238"/>
      <c r="L131" s="238"/>
      <c r="M131" s="238"/>
      <c r="N131" s="238"/>
      <c r="O131" s="238"/>
      <c r="P131" s="238"/>
      <c r="Q131" s="238"/>
      <c r="R131" s="238"/>
      <c r="S131" s="238"/>
      <c r="T131" s="238"/>
      <c r="U131" s="238"/>
    </row>
    <row r="132" spans="1:21" x14ac:dyDescent="0.45">
      <c r="A132" s="238"/>
      <c r="B132" s="238"/>
      <c r="C132" s="238"/>
      <c r="D132" s="238"/>
      <c r="E132" s="238"/>
      <c r="F132" s="238"/>
      <c r="G132" s="238"/>
      <c r="H132" s="238"/>
      <c r="I132" s="238"/>
      <c r="J132" s="238"/>
      <c r="K132" s="238"/>
      <c r="L132" s="238"/>
      <c r="M132" s="238"/>
      <c r="N132" s="238"/>
      <c r="O132" s="238"/>
      <c r="P132" s="238"/>
      <c r="Q132" s="238"/>
      <c r="R132" s="238"/>
      <c r="S132" s="238"/>
      <c r="T132" s="238"/>
      <c r="U132" s="238"/>
    </row>
    <row r="133" spans="1:21" x14ac:dyDescent="0.45">
      <c r="A133" s="238"/>
      <c r="B133" s="238"/>
      <c r="C133" s="238"/>
      <c r="D133" s="238"/>
      <c r="E133" s="238"/>
      <c r="F133" s="238"/>
      <c r="G133" s="238"/>
      <c r="H133" s="238"/>
      <c r="I133" s="238"/>
      <c r="J133" s="238"/>
      <c r="K133" s="238"/>
      <c r="L133" s="238"/>
      <c r="M133" s="238"/>
      <c r="N133" s="238"/>
      <c r="O133" s="238"/>
      <c r="P133" s="238"/>
      <c r="Q133" s="238"/>
      <c r="R133" s="238"/>
      <c r="S133" s="238"/>
      <c r="T133" s="238"/>
      <c r="U133" s="238"/>
    </row>
    <row r="134" spans="1:21" x14ac:dyDescent="0.45">
      <c r="A134" s="238"/>
      <c r="B134" s="238"/>
      <c r="C134" s="238"/>
      <c r="D134" s="238"/>
      <c r="E134" s="238"/>
      <c r="F134" s="238"/>
      <c r="G134" s="238"/>
      <c r="H134" s="238"/>
      <c r="I134" s="238"/>
      <c r="J134" s="238"/>
      <c r="K134" s="238"/>
      <c r="L134" s="238"/>
      <c r="M134" s="238"/>
      <c r="N134" s="238"/>
      <c r="O134" s="238"/>
      <c r="P134" s="238"/>
      <c r="Q134" s="238"/>
      <c r="R134" s="238"/>
      <c r="S134" s="238"/>
      <c r="T134" s="238"/>
      <c r="U134" s="238"/>
    </row>
    <row r="135" spans="1:21" x14ac:dyDescent="0.45">
      <c r="A135" s="238"/>
      <c r="B135" s="238"/>
      <c r="C135" s="238"/>
      <c r="D135" s="238"/>
      <c r="E135" s="238"/>
      <c r="F135" s="238"/>
      <c r="G135" s="238"/>
      <c r="H135" s="238"/>
      <c r="I135" s="238"/>
      <c r="J135" s="238"/>
      <c r="K135" s="238"/>
      <c r="L135" s="238"/>
      <c r="M135" s="238"/>
      <c r="N135" s="238"/>
      <c r="O135" s="238"/>
      <c r="P135" s="238"/>
      <c r="Q135" s="238"/>
      <c r="R135" s="238"/>
      <c r="S135" s="238"/>
      <c r="T135" s="238"/>
      <c r="U135" s="238"/>
    </row>
    <row r="136" spans="1:21" x14ac:dyDescent="0.45">
      <c r="A136" s="238"/>
      <c r="B136" s="238"/>
      <c r="C136" s="238"/>
      <c r="D136" s="238"/>
      <c r="E136" s="238"/>
      <c r="F136" s="238"/>
      <c r="G136" s="238"/>
      <c r="H136" s="238"/>
      <c r="I136" s="238"/>
      <c r="J136" s="238"/>
      <c r="K136" s="238"/>
      <c r="L136" s="238"/>
      <c r="M136" s="238"/>
      <c r="N136" s="238"/>
      <c r="O136" s="238"/>
      <c r="P136" s="238"/>
      <c r="Q136" s="238"/>
      <c r="R136" s="238"/>
      <c r="S136" s="238"/>
      <c r="T136" s="238"/>
      <c r="U136" s="238"/>
    </row>
    <row r="137" spans="1:21" x14ac:dyDescent="0.45">
      <c r="A137" s="238"/>
      <c r="B137" s="238"/>
      <c r="C137" s="238"/>
      <c r="D137" s="238"/>
      <c r="E137" s="238"/>
      <c r="F137" s="238"/>
      <c r="G137" s="238"/>
      <c r="H137" s="238"/>
      <c r="I137" s="238"/>
      <c r="J137" s="238"/>
      <c r="K137" s="238"/>
      <c r="L137" s="238"/>
      <c r="M137" s="238"/>
      <c r="N137" s="238"/>
      <c r="O137" s="238"/>
      <c r="P137" s="238"/>
      <c r="Q137" s="238"/>
      <c r="R137" s="238"/>
      <c r="S137" s="238"/>
      <c r="T137" s="238"/>
      <c r="U137" s="238"/>
    </row>
    <row r="138" spans="1:21" x14ac:dyDescent="0.45">
      <c r="A138" s="238"/>
      <c r="B138" s="238"/>
      <c r="C138" s="238"/>
      <c r="D138" s="238"/>
      <c r="E138" s="238"/>
      <c r="F138" s="238"/>
      <c r="G138" s="238"/>
      <c r="H138" s="238"/>
      <c r="I138" s="238"/>
      <c r="J138" s="238"/>
      <c r="K138" s="238"/>
      <c r="L138" s="238"/>
      <c r="M138" s="238"/>
      <c r="N138" s="238"/>
      <c r="O138" s="238"/>
      <c r="P138" s="238"/>
      <c r="Q138" s="238"/>
      <c r="R138" s="238"/>
      <c r="S138" s="238"/>
      <c r="T138" s="238"/>
      <c r="U138" s="238"/>
    </row>
    <row r="139" spans="1:21" x14ac:dyDescent="0.45">
      <c r="A139" s="238"/>
      <c r="B139" s="238"/>
      <c r="C139" s="238"/>
      <c r="D139" s="238"/>
      <c r="E139" s="238"/>
      <c r="F139" s="238"/>
      <c r="G139" s="238"/>
      <c r="H139" s="238"/>
      <c r="I139" s="238"/>
      <c r="J139" s="238"/>
      <c r="K139" s="238"/>
      <c r="L139" s="238"/>
      <c r="M139" s="238"/>
      <c r="N139" s="238"/>
      <c r="O139" s="238"/>
      <c r="P139" s="238"/>
      <c r="Q139" s="238"/>
      <c r="R139" s="238"/>
      <c r="S139" s="238"/>
      <c r="T139" s="238"/>
      <c r="U139" s="238"/>
    </row>
    <row r="140" spans="1:21" x14ac:dyDescent="0.45">
      <c r="A140" s="238"/>
      <c r="B140" s="238"/>
      <c r="C140" s="238"/>
      <c r="D140" s="238"/>
      <c r="E140" s="238"/>
      <c r="F140" s="238"/>
      <c r="G140" s="238"/>
      <c r="H140" s="238"/>
      <c r="I140" s="238"/>
      <c r="J140" s="238"/>
      <c r="K140" s="238"/>
      <c r="L140" s="238"/>
      <c r="M140" s="238"/>
      <c r="N140" s="238"/>
      <c r="O140" s="238"/>
      <c r="P140" s="238"/>
      <c r="Q140" s="238"/>
      <c r="R140" s="238"/>
      <c r="S140" s="238"/>
      <c r="T140" s="238"/>
      <c r="U140" s="238"/>
    </row>
    <row r="141" spans="1:21" x14ac:dyDescent="0.45">
      <c r="A141" s="238"/>
      <c r="B141" s="238"/>
      <c r="C141" s="238"/>
      <c r="D141" s="238"/>
      <c r="E141" s="238"/>
      <c r="F141" s="238"/>
      <c r="G141" s="238"/>
      <c r="H141" s="238"/>
      <c r="I141" s="238"/>
      <c r="J141" s="238"/>
      <c r="K141" s="238"/>
      <c r="L141" s="238"/>
      <c r="M141" s="238"/>
      <c r="N141" s="238"/>
      <c r="O141" s="238"/>
      <c r="P141" s="238"/>
      <c r="Q141" s="238"/>
      <c r="R141" s="238"/>
      <c r="S141" s="238"/>
      <c r="T141" s="238"/>
      <c r="U141" s="238"/>
    </row>
    <row r="142" spans="1:21" x14ac:dyDescent="0.45">
      <c r="A142" s="238"/>
      <c r="B142" s="238"/>
      <c r="C142" s="238"/>
      <c r="D142" s="238"/>
      <c r="E142" s="238"/>
      <c r="F142" s="238"/>
      <c r="G142" s="238"/>
      <c r="H142" s="238"/>
      <c r="I142" s="238"/>
      <c r="J142" s="238"/>
      <c r="K142" s="238"/>
      <c r="L142" s="238"/>
      <c r="M142" s="238"/>
      <c r="N142" s="238"/>
      <c r="O142" s="238"/>
      <c r="P142" s="238"/>
      <c r="Q142" s="238"/>
      <c r="R142" s="238"/>
      <c r="S142" s="238"/>
      <c r="T142" s="238"/>
      <c r="U142" s="238"/>
    </row>
    <row r="143" spans="1:21" x14ac:dyDescent="0.45">
      <c r="A143" s="238"/>
      <c r="B143" s="238"/>
      <c r="C143" s="238"/>
      <c r="D143" s="238"/>
      <c r="E143" s="238"/>
      <c r="F143" s="238"/>
      <c r="G143" s="238"/>
      <c r="H143" s="238"/>
      <c r="I143" s="238"/>
      <c r="J143" s="238"/>
      <c r="K143" s="238"/>
      <c r="L143" s="238"/>
      <c r="M143" s="238"/>
      <c r="N143" s="238"/>
      <c r="O143" s="238"/>
      <c r="P143" s="238"/>
      <c r="Q143" s="238"/>
      <c r="R143" s="238"/>
      <c r="S143" s="238"/>
      <c r="T143" s="238"/>
      <c r="U143" s="238"/>
    </row>
    <row r="144" spans="1:21" x14ac:dyDescent="0.45">
      <c r="A144" s="238"/>
      <c r="B144" s="238"/>
      <c r="C144" s="238"/>
      <c r="D144" s="238"/>
      <c r="E144" s="238"/>
      <c r="F144" s="238"/>
      <c r="G144" s="238"/>
      <c r="H144" s="238"/>
      <c r="I144" s="238"/>
      <c r="J144" s="238"/>
      <c r="K144" s="238"/>
      <c r="L144" s="238"/>
      <c r="M144" s="238"/>
      <c r="N144" s="238"/>
      <c r="O144" s="238"/>
      <c r="P144" s="238"/>
      <c r="Q144" s="238"/>
      <c r="R144" s="238"/>
      <c r="S144" s="238"/>
      <c r="T144" s="238"/>
      <c r="U144" s="238"/>
    </row>
    <row r="145" spans="1:21" x14ac:dyDescent="0.45">
      <c r="A145" s="238"/>
      <c r="B145" s="238"/>
      <c r="C145" s="238"/>
      <c r="D145" s="238"/>
      <c r="E145" s="238"/>
      <c r="F145" s="238"/>
      <c r="G145" s="238"/>
      <c r="H145" s="238"/>
      <c r="I145" s="238"/>
      <c r="J145" s="238"/>
      <c r="K145" s="238"/>
      <c r="L145" s="238"/>
      <c r="M145" s="238"/>
      <c r="N145" s="238"/>
      <c r="O145" s="238"/>
      <c r="P145" s="238"/>
      <c r="Q145" s="238"/>
      <c r="R145" s="238"/>
      <c r="S145" s="238"/>
      <c r="T145" s="238"/>
      <c r="U145" s="238"/>
    </row>
    <row r="146" spans="1:21" x14ac:dyDescent="0.45">
      <c r="A146" s="238"/>
      <c r="B146" s="238"/>
      <c r="C146" s="238"/>
      <c r="D146" s="238"/>
      <c r="E146" s="238"/>
      <c r="F146" s="238"/>
      <c r="G146" s="238"/>
      <c r="H146" s="238"/>
      <c r="I146" s="238"/>
      <c r="J146" s="238"/>
      <c r="K146" s="238"/>
      <c r="L146" s="238"/>
      <c r="M146" s="238"/>
      <c r="N146" s="238"/>
      <c r="O146" s="238"/>
      <c r="P146" s="238"/>
      <c r="Q146" s="238"/>
      <c r="R146" s="238"/>
      <c r="S146" s="238"/>
      <c r="T146" s="238"/>
      <c r="U146" s="238"/>
    </row>
    <row r="147" spans="1:21" x14ac:dyDescent="0.45">
      <c r="A147" s="238"/>
      <c r="B147" s="238"/>
      <c r="C147" s="238"/>
      <c r="D147" s="238"/>
      <c r="E147" s="238"/>
      <c r="F147" s="238"/>
      <c r="G147" s="238"/>
      <c r="H147" s="238"/>
      <c r="I147" s="238"/>
      <c r="J147" s="238"/>
      <c r="K147" s="238"/>
      <c r="L147" s="238"/>
      <c r="M147" s="238"/>
      <c r="N147" s="238"/>
      <c r="O147" s="238"/>
      <c r="P147" s="238"/>
      <c r="Q147" s="238"/>
      <c r="R147" s="238"/>
      <c r="S147" s="238"/>
      <c r="T147" s="238"/>
      <c r="U147" s="238"/>
    </row>
    <row r="148" spans="1:21" x14ac:dyDescent="0.45">
      <c r="A148" s="238"/>
      <c r="B148" s="238"/>
      <c r="C148" s="238"/>
      <c r="D148" s="238"/>
      <c r="E148" s="238"/>
      <c r="F148" s="238"/>
      <c r="G148" s="238"/>
      <c r="H148" s="238"/>
      <c r="I148" s="238"/>
      <c r="J148" s="238"/>
      <c r="K148" s="238"/>
      <c r="L148" s="238"/>
      <c r="M148" s="238"/>
      <c r="N148" s="238"/>
      <c r="O148" s="238"/>
      <c r="P148" s="238"/>
      <c r="Q148" s="238"/>
      <c r="R148" s="238"/>
      <c r="S148" s="238"/>
      <c r="T148" s="238"/>
      <c r="U148" s="238"/>
    </row>
    <row r="149" spans="1:21" x14ac:dyDescent="0.45">
      <c r="A149" s="238"/>
      <c r="B149" s="238"/>
      <c r="C149" s="238"/>
      <c r="D149" s="238"/>
      <c r="E149" s="238"/>
      <c r="F149" s="238"/>
      <c r="G149" s="238"/>
      <c r="H149" s="238"/>
      <c r="I149" s="238"/>
      <c r="J149" s="238"/>
      <c r="K149" s="238"/>
      <c r="L149" s="238"/>
      <c r="M149" s="238"/>
      <c r="N149" s="238"/>
      <c r="O149" s="238"/>
      <c r="P149" s="238"/>
      <c r="Q149" s="238"/>
      <c r="R149" s="238"/>
      <c r="S149" s="238"/>
      <c r="T149" s="238"/>
      <c r="U149" s="238"/>
    </row>
    <row r="150" spans="1:21" x14ac:dyDescent="0.45">
      <c r="A150" s="238"/>
      <c r="B150" s="238"/>
      <c r="C150" s="238"/>
      <c r="D150" s="238"/>
      <c r="E150" s="238"/>
      <c r="F150" s="238"/>
      <c r="G150" s="238"/>
      <c r="H150" s="238"/>
      <c r="I150" s="238"/>
      <c r="J150" s="238"/>
      <c r="K150" s="238"/>
      <c r="L150" s="238"/>
      <c r="M150" s="238"/>
      <c r="N150" s="238"/>
      <c r="O150" s="238"/>
      <c r="P150" s="238"/>
      <c r="Q150" s="238"/>
      <c r="R150" s="238"/>
      <c r="S150" s="238"/>
      <c r="T150" s="238"/>
      <c r="U150" s="238"/>
    </row>
    <row r="151" spans="1:21" x14ac:dyDescent="0.45">
      <c r="A151" s="238"/>
      <c r="B151" s="238"/>
      <c r="C151" s="238"/>
      <c r="D151" s="238"/>
      <c r="E151" s="238"/>
      <c r="F151" s="238"/>
      <c r="G151" s="238"/>
      <c r="H151" s="238"/>
      <c r="I151" s="238"/>
      <c r="J151" s="238"/>
      <c r="K151" s="238"/>
      <c r="L151" s="238"/>
      <c r="M151" s="238"/>
      <c r="N151" s="238"/>
      <c r="O151" s="238"/>
      <c r="P151" s="238"/>
      <c r="Q151" s="238"/>
      <c r="R151" s="238"/>
      <c r="S151" s="238"/>
      <c r="T151" s="238"/>
      <c r="U151" s="238"/>
    </row>
    <row r="152" spans="1:21" x14ac:dyDescent="0.45">
      <c r="A152" s="238"/>
      <c r="B152" s="238"/>
      <c r="C152" s="238"/>
      <c r="D152" s="238"/>
      <c r="E152" s="238"/>
      <c r="F152" s="238"/>
      <c r="G152" s="238"/>
      <c r="H152" s="238"/>
      <c r="I152" s="238"/>
      <c r="J152" s="238"/>
      <c r="K152" s="238"/>
      <c r="L152" s="238"/>
      <c r="M152" s="238"/>
      <c r="N152" s="238"/>
      <c r="O152" s="238"/>
      <c r="P152" s="238"/>
      <c r="Q152" s="238"/>
      <c r="R152" s="238"/>
      <c r="S152" s="238"/>
      <c r="T152" s="238"/>
      <c r="U152" s="238"/>
    </row>
    <row r="153" spans="1:21" x14ac:dyDescent="0.45">
      <c r="A153" s="238"/>
      <c r="B153" s="238"/>
      <c r="C153" s="238"/>
      <c r="D153" s="238"/>
      <c r="E153" s="238"/>
      <c r="F153" s="238"/>
      <c r="G153" s="238"/>
      <c r="H153" s="238"/>
      <c r="I153" s="238"/>
      <c r="J153" s="238"/>
      <c r="K153" s="238"/>
      <c r="L153" s="238"/>
      <c r="M153" s="238"/>
      <c r="N153" s="238"/>
      <c r="O153" s="238"/>
      <c r="P153" s="238"/>
      <c r="Q153" s="238"/>
      <c r="R153" s="238"/>
      <c r="S153" s="238"/>
      <c r="T153" s="238"/>
      <c r="U153" s="238"/>
    </row>
    <row r="154" spans="1:21" x14ac:dyDescent="0.45">
      <c r="A154" s="238"/>
      <c r="B154" s="238"/>
      <c r="C154" s="238"/>
      <c r="D154" s="238"/>
      <c r="E154" s="238"/>
      <c r="F154" s="238"/>
      <c r="G154" s="238"/>
      <c r="H154" s="238"/>
      <c r="I154" s="238"/>
      <c r="J154" s="238"/>
      <c r="K154" s="238"/>
      <c r="L154" s="238"/>
      <c r="M154" s="238"/>
      <c r="N154" s="238"/>
      <c r="O154" s="238"/>
      <c r="P154" s="238"/>
      <c r="Q154" s="238"/>
      <c r="R154" s="238"/>
      <c r="S154" s="238"/>
      <c r="T154" s="238"/>
      <c r="U154" s="238"/>
    </row>
    <row r="155" spans="1:21" x14ac:dyDescent="0.45">
      <c r="A155" s="238"/>
      <c r="B155" s="238"/>
      <c r="C155" s="238"/>
      <c r="D155" s="238"/>
      <c r="E155" s="238"/>
      <c r="F155" s="238"/>
      <c r="G155" s="238"/>
      <c r="H155" s="238"/>
      <c r="I155" s="238"/>
      <c r="J155" s="238"/>
      <c r="K155" s="238"/>
      <c r="L155" s="238"/>
      <c r="M155" s="238"/>
      <c r="N155" s="238"/>
      <c r="O155" s="238"/>
      <c r="P155" s="238"/>
      <c r="Q155" s="238"/>
      <c r="R155" s="238"/>
      <c r="S155" s="238"/>
      <c r="T155" s="238"/>
      <c r="U155" s="238"/>
    </row>
    <row r="156" spans="1:21" x14ac:dyDescent="0.45">
      <c r="A156" s="238"/>
      <c r="B156" s="238"/>
      <c r="C156" s="238"/>
      <c r="D156" s="238"/>
      <c r="E156" s="238"/>
      <c r="F156" s="238"/>
      <c r="G156" s="238"/>
      <c r="H156" s="238"/>
      <c r="I156" s="238"/>
      <c r="J156" s="238"/>
      <c r="K156" s="238"/>
      <c r="L156" s="238"/>
      <c r="M156" s="238"/>
      <c r="N156" s="238"/>
      <c r="O156" s="238"/>
      <c r="P156" s="238"/>
      <c r="Q156" s="238"/>
      <c r="R156" s="238"/>
      <c r="S156" s="238"/>
      <c r="T156" s="238"/>
      <c r="U156" s="238"/>
    </row>
    <row r="157" spans="1:21" x14ac:dyDescent="0.45">
      <c r="A157" s="238"/>
      <c r="B157" s="238"/>
      <c r="C157" s="238"/>
      <c r="D157" s="238"/>
      <c r="E157" s="238"/>
      <c r="F157" s="238"/>
      <c r="G157" s="238"/>
      <c r="H157" s="238"/>
      <c r="I157" s="238"/>
      <c r="J157" s="238"/>
      <c r="K157" s="238"/>
      <c r="L157" s="238"/>
      <c r="M157" s="238"/>
      <c r="N157" s="238"/>
      <c r="O157" s="238"/>
      <c r="P157" s="238"/>
      <c r="Q157" s="238"/>
      <c r="R157" s="238"/>
      <c r="S157" s="238"/>
      <c r="T157" s="238"/>
      <c r="U157" s="238"/>
    </row>
    <row r="158" spans="1:21" x14ac:dyDescent="0.45">
      <c r="A158" s="238"/>
      <c r="B158" s="238"/>
      <c r="C158" s="238"/>
      <c r="D158" s="238"/>
      <c r="E158" s="238"/>
      <c r="F158" s="238"/>
      <c r="G158" s="238"/>
      <c r="H158" s="238"/>
      <c r="I158" s="238"/>
      <c r="J158" s="238"/>
      <c r="K158" s="238"/>
      <c r="L158" s="238"/>
      <c r="M158" s="238"/>
      <c r="N158" s="238"/>
      <c r="O158" s="238"/>
      <c r="P158" s="238"/>
      <c r="Q158" s="238"/>
      <c r="R158" s="238"/>
      <c r="S158" s="238"/>
      <c r="T158" s="238"/>
      <c r="U158" s="238"/>
    </row>
    <row r="159" spans="1:21" x14ac:dyDescent="0.45">
      <c r="A159" s="238"/>
      <c r="B159" s="238"/>
      <c r="C159" s="238"/>
      <c r="D159" s="238"/>
      <c r="E159" s="238"/>
      <c r="F159" s="238"/>
      <c r="G159" s="238"/>
      <c r="H159" s="238"/>
      <c r="I159" s="238"/>
      <c r="J159" s="238"/>
      <c r="K159" s="238"/>
      <c r="L159" s="238"/>
      <c r="M159" s="238"/>
      <c r="N159" s="238"/>
      <c r="O159" s="238"/>
      <c r="P159" s="238"/>
      <c r="Q159" s="238"/>
      <c r="R159" s="238"/>
      <c r="S159" s="238"/>
      <c r="T159" s="238"/>
      <c r="U159" s="238"/>
    </row>
    <row r="160" spans="1:21" x14ac:dyDescent="0.45">
      <c r="A160" s="238"/>
      <c r="B160" s="238"/>
      <c r="C160" s="238"/>
      <c r="D160" s="238"/>
      <c r="E160" s="238"/>
      <c r="F160" s="238"/>
      <c r="G160" s="238"/>
      <c r="H160" s="238"/>
      <c r="I160" s="238"/>
      <c r="J160" s="238"/>
      <c r="K160" s="238"/>
      <c r="L160" s="238"/>
      <c r="M160" s="238"/>
      <c r="N160" s="238"/>
      <c r="O160" s="238"/>
      <c r="P160" s="238"/>
      <c r="Q160" s="238"/>
      <c r="R160" s="238"/>
      <c r="S160" s="238"/>
      <c r="T160" s="238"/>
      <c r="U160" s="238"/>
    </row>
    <row r="161" spans="1:21" x14ac:dyDescent="0.45">
      <c r="A161" s="238"/>
      <c r="B161" s="238"/>
      <c r="C161" s="238"/>
      <c r="D161" s="238"/>
      <c r="E161" s="238"/>
      <c r="F161" s="238"/>
      <c r="G161" s="238"/>
      <c r="H161" s="238"/>
      <c r="I161" s="238"/>
      <c r="J161" s="238"/>
      <c r="K161" s="238"/>
      <c r="L161" s="238"/>
      <c r="M161" s="238"/>
      <c r="N161" s="238"/>
      <c r="O161" s="238"/>
      <c r="P161" s="238"/>
      <c r="Q161" s="238"/>
      <c r="R161" s="238"/>
      <c r="S161" s="238"/>
      <c r="T161" s="238"/>
      <c r="U161" s="238"/>
    </row>
    <row r="162" spans="1:21" x14ac:dyDescent="0.45">
      <c r="A162" s="238"/>
      <c r="B162" s="238"/>
      <c r="C162" s="238"/>
      <c r="D162" s="238"/>
      <c r="E162" s="238"/>
      <c r="F162" s="238"/>
      <c r="G162" s="238"/>
      <c r="H162" s="238"/>
      <c r="I162" s="238"/>
      <c r="J162" s="238"/>
      <c r="K162" s="238"/>
      <c r="L162" s="238"/>
      <c r="M162" s="238"/>
      <c r="N162" s="238"/>
      <c r="O162" s="238"/>
      <c r="P162" s="238"/>
      <c r="Q162" s="238"/>
      <c r="R162" s="238"/>
      <c r="S162" s="238"/>
      <c r="T162" s="238"/>
      <c r="U162" s="238"/>
    </row>
    <row r="163" spans="1:21" x14ac:dyDescent="0.45">
      <c r="A163" s="238"/>
      <c r="B163" s="238"/>
      <c r="C163" s="238"/>
      <c r="D163" s="238"/>
      <c r="E163" s="238"/>
      <c r="F163" s="238"/>
      <c r="G163" s="238"/>
      <c r="H163" s="238"/>
      <c r="I163" s="238"/>
      <c r="J163" s="238"/>
      <c r="K163" s="238"/>
      <c r="L163" s="238"/>
      <c r="M163" s="238"/>
      <c r="N163" s="238"/>
      <c r="O163" s="238"/>
      <c r="P163" s="238"/>
      <c r="Q163" s="238"/>
      <c r="R163" s="238"/>
      <c r="S163" s="238"/>
      <c r="T163" s="238"/>
      <c r="U163" s="238"/>
    </row>
    <row r="164" spans="1:21" x14ac:dyDescent="0.45">
      <c r="A164" s="238"/>
      <c r="B164" s="238"/>
      <c r="C164" s="238"/>
      <c r="D164" s="238"/>
      <c r="E164" s="238"/>
      <c r="F164" s="238"/>
      <c r="G164" s="238"/>
      <c r="H164" s="238"/>
      <c r="I164" s="238"/>
      <c r="J164" s="238"/>
      <c r="K164" s="238"/>
      <c r="L164" s="238"/>
      <c r="M164" s="238"/>
      <c r="N164" s="238"/>
      <c r="O164" s="238"/>
      <c r="P164" s="238"/>
      <c r="Q164" s="238"/>
      <c r="R164" s="238"/>
      <c r="S164" s="238"/>
      <c r="T164" s="238"/>
      <c r="U164" s="238"/>
    </row>
    <row r="165" spans="1:21" x14ac:dyDescent="0.45">
      <c r="A165" s="238"/>
      <c r="B165" s="238"/>
      <c r="C165" s="238"/>
      <c r="D165" s="238"/>
      <c r="E165" s="238"/>
      <c r="F165" s="238"/>
      <c r="G165" s="238"/>
      <c r="H165" s="238"/>
      <c r="I165" s="238"/>
      <c r="J165" s="238"/>
      <c r="K165" s="238"/>
      <c r="L165" s="238"/>
      <c r="M165" s="238"/>
      <c r="N165" s="238"/>
      <c r="O165" s="238"/>
      <c r="P165" s="238"/>
      <c r="Q165" s="238"/>
      <c r="R165" s="238"/>
      <c r="S165" s="238"/>
      <c r="T165" s="238"/>
      <c r="U165" s="238"/>
    </row>
    <row r="166" spans="1:21" x14ac:dyDescent="0.45">
      <c r="A166" s="238"/>
      <c r="B166" s="238"/>
      <c r="C166" s="238"/>
      <c r="D166" s="238"/>
      <c r="E166" s="238"/>
      <c r="F166" s="238"/>
      <c r="G166" s="238"/>
      <c r="H166" s="238"/>
      <c r="I166" s="238"/>
      <c r="J166" s="238"/>
      <c r="K166" s="238"/>
      <c r="L166" s="238"/>
      <c r="M166" s="238"/>
      <c r="N166" s="238"/>
      <c r="O166" s="238"/>
      <c r="P166" s="238"/>
      <c r="Q166" s="238"/>
      <c r="R166" s="238"/>
      <c r="S166" s="238"/>
      <c r="T166" s="238"/>
      <c r="U166" s="238"/>
    </row>
    <row r="167" spans="1:21" x14ac:dyDescent="0.45">
      <c r="A167" s="238"/>
      <c r="B167" s="238"/>
      <c r="C167" s="238"/>
      <c r="D167" s="238"/>
      <c r="E167" s="238"/>
      <c r="F167" s="238"/>
      <c r="G167" s="238"/>
      <c r="H167" s="238"/>
      <c r="I167" s="238"/>
      <c r="J167" s="238"/>
      <c r="K167" s="238"/>
      <c r="L167" s="238"/>
      <c r="M167" s="238"/>
      <c r="N167" s="238"/>
      <c r="O167" s="238"/>
      <c r="P167" s="238"/>
      <c r="Q167" s="238"/>
      <c r="R167" s="238"/>
      <c r="S167" s="238"/>
      <c r="T167" s="238"/>
      <c r="U167" s="238"/>
    </row>
    <row r="168" spans="1:21" x14ac:dyDescent="0.45">
      <c r="A168" s="238"/>
      <c r="B168" s="238"/>
      <c r="C168" s="238"/>
      <c r="D168" s="238"/>
      <c r="E168" s="238"/>
      <c r="F168" s="238"/>
      <c r="G168" s="238"/>
      <c r="H168" s="238"/>
      <c r="I168" s="238"/>
      <c r="J168" s="238"/>
      <c r="K168" s="238"/>
      <c r="L168" s="238"/>
      <c r="M168" s="238"/>
      <c r="N168" s="238"/>
      <c r="O168" s="238"/>
      <c r="P168" s="238"/>
      <c r="Q168" s="238"/>
      <c r="R168" s="238"/>
      <c r="S168" s="238"/>
      <c r="T168" s="238"/>
      <c r="U168" s="238"/>
    </row>
    <row r="169" spans="1:21" x14ac:dyDescent="0.45">
      <c r="A169" s="238"/>
      <c r="B169" s="238"/>
      <c r="C169" s="238"/>
      <c r="D169" s="238"/>
      <c r="E169" s="238"/>
      <c r="F169" s="238"/>
      <c r="G169" s="238"/>
      <c r="H169" s="238"/>
      <c r="I169" s="238"/>
      <c r="J169" s="238"/>
      <c r="K169" s="238"/>
      <c r="L169" s="238"/>
      <c r="M169" s="238"/>
      <c r="N169" s="238"/>
      <c r="O169" s="238"/>
      <c r="P169" s="238"/>
      <c r="Q169" s="238"/>
      <c r="R169" s="238"/>
      <c r="S169" s="238"/>
      <c r="T169" s="238"/>
      <c r="U169" s="238"/>
    </row>
    <row r="170" spans="1:21" x14ac:dyDescent="0.45">
      <c r="A170" s="238"/>
      <c r="B170" s="238"/>
      <c r="C170" s="238"/>
      <c r="D170" s="238"/>
      <c r="E170" s="238"/>
      <c r="F170" s="238"/>
      <c r="G170" s="238"/>
      <c r="H170" s="238"/>
      <c r="I170" s="238"/>
      <c r="J170" s="238"/>
      <c r="K170" s="238"/>
      <c r="L170" s="238"/>
      <c r="M170" s="238"/>
      <c r="N170" s="238"/>
      <c r="O170" s="238"/>
      <c r="P170" s="238"/>
      <c r="Q170" s="238"/>
      <c r="R170" s="238"/>
      <c r="S170" s="238"/>
      <c r="T170" s="238"/>
      <c r="U170" s="238"/>
    </row>
    <row r="171" spans="1:21" x14ac:dyDescent="0.45">
      <c r="A171" s="238"/>
      <c r="B171" s="238"/>
      <c r="C171" s="238"/>
      <c r="D171" s="238"/>
      <c r="E171" s="238"/>
      <c r="F171" s="238"/>
      <c r="G171" s="238"/>
      <c r="H171" s="238"/>
      <c r="I171" s="238"/>
      <c r="J171" s="238"/>
      <c r="K171" s="238"/>
      <c r="L171" s="238"/>
      <c r="M171" s="238"/>
      <c r="N171" s="238"/>
      <c r="O171" s="238"/>
      <c r="P171" s="238"/>
      <c r="Q171" s="238"/>
      <c r="R171" s="238"/>
      <c r="S171" s="238"/>
      <c r="T171" s="238"/>
      <c r="U171" s="238"/>
    </row>
    <row r="172" spans="1:21" x14ac:dyDescent="0.45">
      <c r="A172" s="238"/>
      <c r="B172" s="238"/>
      <c r="C172" s="238"/>
      <c r="D172" s="238"/>
      <c r="E172" s="238"/>
      <c r="F172" s="238"/>
      <c r="G172" s="238"/>
      <c r="H172" s="238"/>
      <c r="I172" s="238"/>
      <c r="J172" s="238"/>
      <c r="K172" s="238"/>
      <c r="L172" s="238"/>
      <c r="M172" s="238"/>
      <c r="N172" s="238"/>
      <c r="O172" s="238"/>
      <c r="P172" s="238"/>
      <c r="Q172" s="238"/>
      <c r="R172" s="238"/>
      <c r="S172" s="238"/>
      <c r="T172" s="238"/>
      <c r="U172" s="238"/>
    </row>
    <row r="173" spans="1:21" x14ac:dyDescent="0.45">
      <c r="A173" s="238"/>
      <c r="B173" s="238"/>
      <c r="C173" s="238"/>
      <c r="D173" s="238"/>
      <c r="E173" s="238"/>
      <c r="F173" s="238"/>
      <c r="G173" s="238"/>
      <c r="H173" s="238"/>
      <c r="I173" s="238"/>
      <c r="J173" s="238"/>
      <c r="K173" s="238"/>
      <c r="L173" s="238"/>
      <c r="M173" s="238"/>
      <c r="N173" s="238"/>
      <c r="O173" s="238"/>
      <c r="P173" s="238"/>
      <c r="Q173" s="238"/>
      <c r="R173" s="238"/>
      <c r="S173" s="238"/>
      <c r="T173" s="238"/>
      <c r="U173" s="238"/>
    </row>
    <row r="174" spans="1:21" x14ac:dyDescent="0.45">
      <c r="A174" s="238"/>
      <c r="B174" s="238"/>
      <c r="C174" s="238"/>
      <c r="D174" s="238"/>
      <c r="E174" s="238"/>
      <c r="F174" s="238"/>
      <c r="G174" s="238"/>
      <c r="H174" s="238"/>
      <c r="I174" s="238"/>
      <c r="J174" s="238"/>
      <c r="K174" s="238"/>
      <c r="L174" s="238"/>
      <c r="M174" s="238"/>
      <c r="N174" s="238"/>
      <c r="O174" s="238"/>
      <c r="P174" s="238"/>
      <c r="Q174" s="238"/>
      <c r="R174" s="238"/>
      <c r="S174" s="238"/>
      <c r="T174" s="238"/>
      <c r="U174" s="238"/>
    </row>
    <row r="175" spans="1:21" x14ac:dyDescent="0.45">
      <c r="A175" s="238"/>
      <c r="B175" s="238"/>
      <c r="C175" s="238"/>
      <c r="D175" s="238"/>
      <c r="E175" s="238"/>
      <c r="F175" s="238"/>
      <c r="G175" s="238"/>
      <c r="H175" s="238"/>
      <c r="I175" s="238"/>
      <c r="J175" s="238"/>
      <c r="K175" s="238"/>
      <c r="L175" s="238"/>
      <c r="M175" s="238"/>
      <c r="N175" s="238"/>
      <c r="O175" s="238"/>
      <c r="P175" s="238"/>
      <c r="Q175" s="238"/>
      <c r="R175" s="238"/>
      <c r="S175" s="238"/>
      <c r="T175" s="238"/>
      <c r="U175" s="238"/>
    </row>
    <row r="176" spans="1:21" x14ac:dyDescent="0.45">
      <c r="A176" s="238"/>
      <c r="B176" s="238"/>
      <c r="C176" s="238"/>
      <c r="D176" s="238"/>
      <c r="E176" s="238"/>
      <c r="F176" s="238"/>
      <c r="G176" s="238"/>
      <c r="H176" s="238"/>
      <c r="I176" s="238"/>
      <c r="J176" s="238"/>
      <c r="K176" s="238"/>
      <c r="L176" s="238"/>
      <c r="M176" s="238"/>
      <c r="N176" s="238"/>
      <c r="O176" s="238"/>
      <c r="P176" s="238"/>
      <c r="Q176" s="238"/>
      <c r="R176" s="238"/>
      <c r="S176" s="238"/>
      <c r="T176" s="238"/>
      <c r="U176" s="238"/>
    </row>
    <row r="177" spans="1:21" x14ac:dyDescent="0.45">
      <c r="A177" s="238"/>
      <c r="B177" s="238"/>
      <c r="C177" s="238"/>
      <c r="D177" s="238"/>
      <c r="E177" s="238"/>
      <c r="F177" s="238"/>
      <c r="G177" s="238"/>
      <c r="H177" s="238"/>
      <c r="I177" s="238"/>
      <c r="J177" s="238"/>
      <c r="K177" s="238"/>
      <c r="L177" s="238"/>
      <c r="M177" s="238"/>
      <c r="N177" s="238"/>
      <c r="O177" s="238"/>
      <c r="P177" s="238"/>
      <c r="Q177" s="238"/>
      <c r="R177" s="238"/>
      <c r="S177" s="238"/>
      <c r="T177" s="238"/>
      <c r="U177" s="238"/>
    </row>
    <row r="178" spans="1:21" x14ac:dyDescent="0.45">
      <c r="A178" s="238"/>
      <c r="B178" s="238"/>
      <c r="C178" s="238"/>
      <c r="D178" s="238"/>
      <c r="E178" s="238"/>
      <c r="F178" s="238"/>
      <c r="G178" s="238"/>
      <c r="H178" s="238"/>
      <c r="I178" s="238"/>
      <c r="J178" s="238"/>
      <c r="K178" s="238"/>
      <c r="L178" s="238"/>
      <c r="M178" s="238"/>
      <c r="N178" s="238"/>
      <c r="O178" s="238"/>
      <c r="P178" s="238"/>
      <c r="Q178" s="238"/>
      <c r="R178" s="238"/>
      <c r="S178" s="238"/>
      <c r="T178" s="238"/>
      <c r="U178" s="238"/>
    </row>
    <row r="179" spans="1:21" x14ac:dyDescent="0.45">
      <c r="A179" s="238"/>
      <c r="B179" s="238"/>
      <c r="C179" s="238"/>
      <c r="D179" s="238"/>
      <c r="E179" s="238"/>
      <c r="F179" s="238"/>
      <c r="G179" s="238"/>
      <c r="H179" s="238"/>
      <c r="I179" s="238"/>
      <c r="J179" s="238"/>
      <c r="K179" s="238"/>
      <c r="L179" s="238"/>
      <c r="M179" s="238"/>
      <c r="N179" s="238"/>
      <c r="O179" s="238"/>
      <c r="P179" s="238"/>
      <c r="Q179" s="238"/>
      <c r="R179" s="238"/>
      <c r="S179" s="238"/>
      <c r="T179" s="238"/>
      <c r="U179" s="238"/>
    </row>
    <row r="180" spans="1:21" x14ac:dyDescent="0.45">
      <c r="A180" s="238"/>
      <c r="B180" s="238"/>
      <c r="C180" s="238"/>
      <c r="D180" s="238"/>
      <c r="E180" s="238"/>
      <c r="F180" s="238"/>
      <c r="G180" s="238"/>
      <c r="H180" s="238"/>
      <c r="I180" s="238"/>
      <c r="J180" s="238"/>
      <c r="K180" s="238"/>
      <c r="L180" s="238"/>
      <c r="M180" s="238"/>
      <c r="N180" s="238"/>
      <c r="O180" s="238"/>
      <c r="P180" s="238"/>
      <c r="Q180" s="238"/>
      <c r="R180" s="238"/>
      <c r="S180" s="238"/>
      <c r="T180" s="238"/>
      <c r="U180" s="238"/>
    </row>
    <row r="181" spans="1:21" x14ac:dyDescent="0.45">
      <c r="A181" s="238"/>
      <c r="B181" s="238"/>
      <c r="C181" s="238"/>
      <c r="D181" s="238"/>
      <c r="E181" s="238"/>
      <c r="F181" s="238"/>
      <c r="G181" s="238"/>
      <c r="H181" s="238"/>
      <c r="I181" s="238"/>
      <c r="J181" s="238"/>
      <c r="K181" s="238"/>
      <c r="L181" s="238"/>
      <c r="M181" s="238"/>
      <c r="N181" s="238"/>
      <c r="O181" s="238"/>
      <c r="P181" s="238"/>
      <c r="Q181" s="238"/>
      <c r="R181" s="238"/>
      <c r="S181" s="238"/>
      <c r="T181" s="238"/>
      <c r="U181" s="238"/>
    </row>
    <row r="182" spans="1:21" x14ac:dyDescent="0.45">
      <c r="A182" s="238"/>
      <c r="B182" s="238"/>
      <c r="C182" s="238"/>
      <c r="D182" s="238"/>
      <c r="E182" s="238"/>
      <c r="F182" s="238"/>
      <c r="G182" s="238"/>
      <c r="H182" s="238"/>
      <c r="I182" s="238"/>
      <c r="J182" s="238"/>
      <c r="K182" s="238"/>
      <c r="L182" s="238"/>
      <c r="M182" s="238"/>
      <c r="N182" s="238"/>
      <c r="O182" s="238"/>
      <c r="P182" s="238"/>
      <c r="Q182" s="238"/>
      <c r="R182" s="238"/>
      <c r="S182" s="238"/>
      <c r="T182" s="238"/>
      <c r="U182" s="238"/>
    </row>
    <row r="183" spans="1:21" x14ac:dyDescent="0.45">
      <c r="A183" s="238"/>
      <c r="B183" s="238"/>
      <c r="C183" s="238"/>
      <c r="D183" s="238"/>
      <c r="E183" s="238"/>
      <c r="F183" s="238"/>
      <c r="G183" s="238"/>
      <c r="H183" s="238"/>
      <c r="I183" s="238"/>
      <c r="J183" s="238"/>
      <c r="K183" s="238"/>
      <c r="L183" s="238"/>
      <c r="M183" s="238"/>
      <c r="N183" s="238"/>
      <c r="O183" s="238"/>
      <c r="P183" s="238"/>
      <c r="Q183" s="238"/>
      <c r="R183" s="238"/>
      <c r="S183" s="238"/>
      <c r="T183" s="238"/>
      <c r="U183" s="238"/>
    </row>
    <row r="184" spans="1:21" x14ac:dyDescent="0.45">
      <c r="A184" s="238"/>
      <c r="B184" s="238"/>
      <c r="C184" s="238"/>
      <c r="D184" s="238"/>
      <c r="E184" s="238"/>
      <c r="F184" s="238"/>
      <c r="G184" s="238"/>
      <c r="H184" s="238"/>
      <c r="I184" s="238"/>
      <c r="J184" s="238"/>
      <c r="K184" s="238"/>
      <c r="L184" s="238"/>
      <c r="M184" s="238"/>
      <c r="N184" s="238"/>
      <c r="O184" s="238"/>
      <c r="P184" s="238"/>
      <c r="Q184" s="238"/>
      <c r="R184" s="238"/>
      <c r="S184" s="238"/>
      <c r="T184" s="238"/>
      <c r="U184" s="238"/>
    </row>
    <row r="185" spans="1:21" x14ac:dyDescent="0.45">
      <c r="A185" s="238"/>
      <c r="B185" s="238"/>
      <c r="C185" s="238"/>
      <c r="D185" s="238"/>
      <c r="E185" s="238"/>
      <c r="F185" s="238"/>
      <c r="G185" s="238"/>
      <c r="H185" s="238"/>
      <c r="I185" s="238"/>
      <c r="J185" s="238"/>
      <c r="K185" s="238"/>
      <c r="L185" s="238"/>
      <c r="M185" s="238"/>
      <c r="N185" s="238"/>
      <c r="O185" s="238"/>
      <c r="P185" s="238"/>
      <c r="Q185" s="238"/>
      <c r="R185" s="238"/>
      <c r="S185" s="238"/>
      <c r="T185" s="238"/>
      <c r="U185" s="238"/>
    </row>
    <row r="186" spans="1:21" x14ac:dyDescent="0.45">
      <c r="A186" s="238"/>
      <c r="B186" s="238"/>
      <c r="C186" s="238"/>
      <c r="D186" s="238"/>
      <c r="E186" s="238"/>
      <c r="F186" s="238"/>
      <c r="G186" s="238"/>
      <c r="H186" s="238"/>
      <c r="I186" s="238"/>
      <c r="J186" s="238"/>
      <c r="K186" s="238"/>
      <c r="L186" s="238"/>
      <c r="M186" s="238"/>
      <c r="N186" s="238"/>
      <c r="O186" s="238"/>
      <c r="P186" s="238"/>
      <c r="Q186" s="238"/>
      <c r="R186" s="238"/>
      <c r="S186" s="238"/>
      <c r="T186" s="238"/>
      <c r="U186" s="238"/>
    </row>
    <row r="187" spans="1:21" x14ac:dyDescent="0.45">
      <c r="A187" s="238"/>
      <c r="B187" s="238"/>
      <c r="C187" s="238"/>
      <c r="D187" s="238"/>
      <c r="E187" s="238"/>
      <c r="F187" s="238"/>
      <c r="G187" s="238"/>
      <c r="H187" s="238"/>
      <c r="I187" s="238"/>
      <c r="J187" s="238"/>
      <c r="K187" s="238"/>
      <c r="L187" s="238"/>
      <c r="M187" s="238"/>
      <c r="N187" s="238"/>
      <c r="O187" s="238"/>
      <c r="P187" s="238"/>
      <c r="Q187" s="238"/>
      <c r="R187" s="238"/>
      <c r="S187" s="238"/>
      <c r="T187" s="238"/>
      <c r="U187" s="238"/>
    </row>
    <row r="188" spans="1:21" x14ac:dyDescent="0.45">
      <c r="A188" s="238"/>
      <c r="B188" s="238"/>
      <c r="C188" s="238"/>
      <c r="D188" s="238"/>
      <c r="E188" s="238"/>
      <c r="F188" s="238"/>
      <c r="G188" s="238"/>
      <c r="H188" s="238"/>
      <c r="I188" s="238"/>
      <c r="J188" s="238"/>
      <c r="K188" s="238"/>
      <c r="L188" s="238"/>
      <c r="M188" s="238"/>
      <c r="N188" s="238"/>
      <c r="O188" s="238"/>
      <c r="P188" s="238"/>
      <c r="Q188" s="238"/>
      <c r="R188" s="238"/>
      <c r="S188" s="238"/>
      <c r="T188" s="238"/>
      <c r="U188" s="238"/>
    </row>
    <row r="189" spans="1:21" x14ac:dyDescent="0.45">
      <c r="A189" s="238"/>
      <c r="B189" s="238"/>
      <c r="C189" s="238"/>
      <c r="D189" s="238"/>
      <c r="E189" s="238"/>
      <c r="F189" s="238"/>
      <c r="G189" s="238"/>
      <c r="H189" s="238"/>
      <c r="I189" s="238"/>
      <c r="J189" s="238"/>
      <c r="K189" s="238"/>
      <c r="L189" s="238"/>
      <c r="M189" s="238"/>
      <c r="N189" s="238"/>
      <c r="O189" s="238"/>
      <c r="P189" s="238"/>
      <c r="Q189" s="238"/>
      <c r="R189" s="238"/>
      <c r="S189" s="238"/>
      <c r="T189" s="238"/>
      <c r="U189" s="238"/>
    </row>
    <row r="190" spans="1:21" x14ac:dyDescent="0.45">
      <c r="A190" s="238"/>
      <c r="B190" s="238"/>
      <c r="C190" s="238"/>
      <c r="D190" s="238"/>
      <c r="E190" s="238"/>
      <c r="F190" s="238"/>
      <c r="G190" s="238"/>
      <c r="H190" s="238"/>
      <c r="I190" s="238"/>
      <c r="J190" s="238"/>
      <c r="K190" s="238"/>
      <c r="L190" s="238"/>
      <c r="M190" s="238"/>
      <c r="N190" s="238"/>
      <c r="O190" s="238"/>
      <c r="P190" s="238"/>
      <c r="Q190" s="238"/>
      <c r="R190" s="238"/>
      <c r="S190" s="238"/>
      <c r="T190" s="238"/>
      <c r="U190" s="238"/>
    </row>
    <row r="191" spans="1:21" x14ac:dyDescent="0.45">
      <c r="A191" s="238"/>
      <c r="B191" s="238"/>
      <c r="C191" s="238"/>
      <c r="D191" s="238"/>
      <c r="E191" s="238"/>
      <c r="F191" s="238"/>
      <c r="G191" s="238"/>
      <c r="H191" s="238"/>
      <c r="I191" s="238"/>
      <c r="J191" s="238"/>
      <c r="K191" s="238"/>
      <c r="L191" s="238"/>
      <c r="M191" s="238"/>
      <c r="N191" s="238"/>
      <c r="O191" s="238"/>
      <c r="P191" s="238"/>
      <c r="Q191" s="238"/>
      <c r="R191" s="238"/>
      <c r="S191" s="238"/>
      <c r="T191" s="238"/>
      <c r="U191" s="238"/>
    </row>
    <row r="192" spans="1:21" x14ac:dyDescent="0.45">
      <c r="A192" s="238"/>
      <c r="B192" s="238"/>
      <c r="C192" s="238"/>
      <c r="D192" s="238"/>
      <c r="E192" s="238"/>
      <c r="F192" s="238"/>
      <c r="G192" s="238"/>
      <c r="H192" s="238"/>
      <c r="I192" s="238"/>
      <c r="J192" s="238"/>
      <c r="K192" s="238"/>
      <c r="L192" s="238"/>
      <c r="M192" s="238"/>
      <c r="N192" s="238"/>
      <c r="O192" s="238"/>
      <c r="P192" s="238"/>
      <c r="Q192" s="238"/>
      <c r="R192" s="238"/>
      <c r="S192" s="238"/>
      <c r="T192" s="238"/>
      <c r="U192" s="238"/>
    </row>
    <row r="193" spans="1:21" x14ac:dyDescent="0.45">
      <c r="A193" s="238"/>
      <c r="B193" s="238"/>
      <c r="C193" s="238"/>
      <c r="D193" s="238"/>
      <c r="E193" s="238"/>
      <c r="F193" s="238"/>
      <c r="G193" s="238"/>
      <c r="H193" s="238"/>
      <c r="I193" s="238"/>
      <c r="J193" s="238"/>
      <c r="K193" s="238"/>
      <c r="L193" s="238"/>
      <c r="M193" s="238"/>
      <c r="N193" s="238"/>
      <c r="O193" s="238"/>
      <c r="P193" s="238"/>
      <c r="Q193" s="238"/>
      <c r="R193" s="238"/>
      <c r="S193" s="238"/>
      <c r="T193" s="238"/>
      <c r="U193" s="238"/>
    </row>
    <row r="194" spans="1:21" x14ac:dyDescent="0.45">
      <c r="A194" s="238"/>
      <c r="B194" s="238"/>
      <c r="C194" s="238"/>
      <c r="D194" s="238"/>
      <c r="E194" s="238"/>
      <c r="F194" s="238"/>
      <c r="G194" s="238"/>
      <c r="H194" s="238"/>
      <c r="I194" s="238"/>
      <c r="J194" s="238"/>
      <c r="K194" s="238"/>
      <c r="L194" s="238"/>
      <c r="M194" s="238"/>
      <c r="N194" s="238"/>
      <c r="O194" s="238"/>
      <c r="P194" s="238"/>
      <c r="Q194" s="238"/>
      <c r="R194" s="238"/>
      <c r="S194" s="238"/>
      <c r="T194" s="238"/>
      <c r="U194" s="238"/>
    </row>
    <row r="195" spans="1:21" x14ac:dyDescent="0.45">
      <c r="A195" s="238"/>
      <c r="B195" s="238"/>
      <c r="C195" s="238"/>
      <c r="D195" s="238"/>
      <c r="E195" s="238"/>
      <c r="F195" s="238"/>
      <c r="G195" s="238"/>
      <c r="H195" s="238"/>
      <c r="I195" s="238"/>
      <c r="J195" s="238"/>
      <c r="K195" s="238"/>
      <c r="L195" s="238"/>
      <c r="M195" s="238"/>
      <c r="N195" s="238"/>
      <c r="O195" s="238"/>
      <c r="P195" s="238"/>
      <c r="Q195" s="238"/>
      <c r="R195" s="238"/>
      <c r="S195" s="238"/>
      <c r="T195" s="238"/>
      <c r="U195" s="238"/>
    </row>
    <row r="196" spans="1:21" x14ac:dyDescent="0.45">
      <c r="A196" s="238"/>
      <c r="B196" s="238"/>
      <c r="C196" s="238"/>
      <c r="D196" s="238"/>
      <c r="E196" s="238"/>
      <c r="F196" s="238"/>
      <c r="G196" s="238"/>
      <c r="H196" s="238"/>
      <c r="I196" s="238"/>
      <c r="J196" s="238"/>
      <c r="K196" s="238"/>
      <c r="L196" s="238"/>
      <c r="M196" s="238"/>
      <c r="N196" s="238"/>
      <c r="O196" s="238"/>
      <c r="P196" s="238"/>
      <c r="Q196" s="238"/>
      <c r="R196" s="238"/>
      <c r="S196" s="238"/>
      <c r="T196" s="238"/>
      <c r="U196" s="238"/>
    </row>
    <row r="197" spans="1:21" x14ac:dyDescent="0.45">
      <c r="A197" s="238"/>
      <c r="B197" s="238"/>
      <c r="C197" s="238"/>
      <c r="D197" s="238"/>
      <c r="E197" s="238"/>
      <c r="F197" s="238"/>
      <c r="G197" s="238"/>
      <c r="H197" s="238"/>
      <c r="I197" s="238"/>
      <c r="J197" s="238"/>
      <c r="K197" s="238"/>
      <c r="L197" s="238"/>
      <c r="M197" s="238"/>
      <c r="N197" s="238"/>
      <c r="O197" s="238"/>
      <c r="P197" s="238"/>
      <c r="Q197" s="238"/>
      <c r="R197" s="238"/>
      <c r="S197" s="238"/>
      <c r="T197" s="238"/>
      <c r="U197" s="238"/>
    </row>
    <row r="198" spans="1:21" x14ac:dyDescent="0.45">
      <c r="A198" s="238"/>
      <c r="B198" s="238"/>
      <c r="C198" s="238"/>
      <c r="D198" s="238"/>
      <c r="E198" s="238"/>
      <c r="F198" s="238"/>
      <c r="G198" s="238"/>
      <c r="H198" s="238"/>
      <c r="I198" s="238"/>
      <c r="J198" s="238"/>
      <c r="K198" s="238"/>
      <c r="L198" s="238"/>
      <c r="M198" s="238"/>
      <c r="N198" s="238"/>
      <c r="O198" s="238"/>
      <c r="P198" s="238"/>
      <c r="Q198" s="238"/>
      <c r="R198" s="238"/>
      <c r="S198" s="238"/>
      <c r="T198" s="238"/>
      <c r="U198" s="238"/>
    </row>
    <row r="199" spans="1:21" x14ac:dyDescent="0.45">
      <c r="A199" s="238"/>
      <c r="B199" s="238"/>
      <c r="C199" s="238"/>
      <c r="D199" s="238"/>
      <c r="E199" s="238"/>
      <c r="F199" s="238"/>
      <c r="G199" s="238"/>
      <c r="H199" s="238"/>
      <c r="I199" s="238"/>
      <c r="J199" s="238"/>
      <c r="K199" s="238"/>
      <c r="L199" s="238"/>
      <c r="M199" s="238"/>
      <c r="N199" s="238"/>
      <c r="O199" s="238"/>
      <c r="P199" s="238"/>
      <c r="Q199" s="238"/>
      <c r="R199" s="238"/>
      <c r="S199" s="238"/>
      <c r="T199" s="238"/>
      <c r="U199" s="238"/>
    </row>
    <row r="200" spans="1:21" x14ac:dyDescent="0.45">
      <c r="A200" s="238"/>
      <c r="B200" s="238"/>
      <c r="C200" s="238"/>
      <c r="D200" s="238"/>
      <c r="E200" s="238"/>
      <c r="F200" s="238"/>
      <c r="G200" s="238"/>
      <c r="H200" s="238"/>
      <c r="I200" s="238"/>
      <c r="J200" s="238"/>
      <c r="K200" s="238"/>
      <c r="L200" s="238"/>
      <c r="M200" s="238"/>
      <c r="N200" s="238"/>
      <c r="O200" s="238"/>
      <c r="P200" s="238"/>
      <c r="Q200" s="238"/>
      <c r="R200" s="238"/>
      <c r="S200" s="238"/>
      <c r="T200" s="238"/>
      <c r="U200" s="238"/>
    </row>
    <row r="201" spans="1:21" x14ac:dyDescent="0.45">
      <c r="A201" s="238"/>
      <c r="B201" s="238"/>
      <c r="C201" s="238"/>
      <c r="D201" s="238"/>
      <c r="E201" s="238"/>
      <c r="F201" s="238"/>
      <c r="G201" s="238"/>
      <c r="H201" s="238"/>
      <c r="I201" s="238"/>
      <c r="J201" s="238"/>
      <c r="K201" s="238"/>
      <c r="L201" s="238"/>
      <c r="M201" s="238"/>
      <c r="N201" s="238"/>
      <c r="O201" s="238"/>
      <c r="P201" s="238"/>
      <c r="Q201" s="238"/>
      <c r="R201" s="238"/>
      <c r="S201" s="238"/>
      <c r="T201" s="238"/>
      <c r="U201" s="238"/>
    </row>
    <row r="202" spans="1:21" x14ac:dyDescent="0.45">
      <c r="A202" s="238"/>
      <c r="B202" s="238"/>
      <c r="C202" s="238"/>
      <c r="D202" s="238"/>
      <c r="E202" s="238"/>
      <c r="F202" s="238"/>
      <c r="G202" s="238"/>
      <c r="H202" s="238"/>
      <c r="I202" s="238"/>
      <c r="J202" s="238"/>
      <c r="K202" s="238"/>
      <c r="L202" s="238"/>
      <c r="M202" s="238"/>
      <c r="N202" s="238"/>
      <c r="O202" s="238"/>
      <c r="P202" s="238"/>
      <c r="Q202" s="238"/>
      <c r="R202" s="238"/>
      <c r="S202" s="238"/>
      <c r="T202" s="238"/>
      <c r="U202" s="238"/>
    </row>
    <row r="203" spans="1:21" x14ac:dyDescent="0.45">
      <c r="A203" s="238"/>
      <c r="B203" s="238"/>
      <c r="C203" s="238"/>
      <c r="D203" s="238"/>
      <c r="E203" s="238"/>
      <c r="F203" s="238"/>
      <c r="G203" s="238"/>
      <c r="H203" s="238"/>
      <c r="I203" s="238"/>
      <c r="J203" s="238"/>
      <c r="K203" s="238"/>
      <c r="L203" s="238"/>
      <c r="M203" s="238"/>
      <c r="N203" s="238"/>
      <c r="O203" s="238"/>
      <c r="P203" s="238"/>
      <c r="Q203" s="238"/>
      <c r="R203" s="238"/>
      <c r="S203" s="238"/>
      <c r="T203" s="238"/>
      <c r="U203" s="238"/>
    </row>
    <row r="204" spans="1:21" x14ac:dyDescent="0.45">
      <c r="A204" s="238"/>
      <c r="B204" s="238"/>
      <c r="C204" s="238"/>
      <c r="D204" s="238"/>
      <c r="E204" s="238"/>
      <c r="F204" s="238"/>
      <c r="G204" s="238"/>
      <c r="H204" s="238"/>
      <c r="I204" s="238"/>
      <c r="J204" s="238"/>
      <c r="K204" s="238"/>
      <c r="L204" s="238"/>
      <c r="M204" s="238"/>
      <c r="N204" s="238"/>
      <c r="O204" s="238"/>
      <c r="P204" s="238"/>
      <c r="Q204" s="238"/>
      <c r="R204" s="238"/>
      <c r="S204" s="238"/>
      <c r="T204" s="238"/>
      <c r="U204" s="238"/>
    </row>
    <row r="205" spans="1:21" x14ac:dyDescent="0.45">
      <c r="A205" s="238"/>
      <c r="B205" s="238"/>
      <c r="C205" s="238"/>
      <c r="D205" s="238"/>
      <c r="E205" s="238"/>
      <c r="F205" s="238"/>
      <c r="G205" s="238"/>
      <c r="H205" s="238"/>
      <c r="I205" s="238"/>
      <c r="J205" s="238"/>
      <c r="K205" s="238"/>
      <c r="L205" s="238"/>
      <c r="M205" s="238"/>
      <c r="N205" s="238"/>
      <c r="O205" s="238"/>
      <c r="P205" s="238"/>
      <c r="Q205" s="238"/>
      <c r="R205" s="238"/>
      <c r="S205" s="238"/>
      <c r="T205" s="238"/>
      <c r="U205" s="238"/>
    </row>
    <row r="206" spans="1:21" x14ac:dyDescent="0.45">
      <c r="A206" s="238"/>
      <c r="B206" s="238"/>
      <c r="C206" s="238"/>
      <c r="D206" s="238"/>
      <c r="E206" s="238"/>
      <c r="F206" s="238"/>
      <c r="G206" s="238"/>
      <c r="H206" s="238"/>
      <c r="I206" s="238"/>
      <c r="J206" s="238"/>
      <c r="K206" s="238"/>
      <c r="L206" s="238"/>
      <c r="M206" s="238"/>
      <c r="N206" s="238"/>
      <c r="O206" s="238"/>
      <c r="P206" s="238"/>
      <c r="Q206" s="238"/>
      <c r="R206" s="238"/>
      <c r="S206" s="238"/>
      <c r="T206" s="238"/>
      <c r="U206" s="238"/>
    </row>
    <row r="207" spans="1:21" x14ac:dyDescent="0.45">
      <c r="A207" s="238"/>
      <c r="B207" s="238"/>
      <c r="C207" s="238"/>
      <c r="D207" s="238"/>
      <c r="E207" s="238"/>
      <c r="F207" s="238"/>
      <c r="G207" s="238"/>
      <c r="H207" s="238"/>
      <c r="I207" s="238"/>
      <c r="J207" s="238"/>
      <c r="K207" s="238"/>
      <c r="L207" s="238"/>
      <c r="M207" s="238"/>
      <c r="N207" s="238"/>
      <c r="O207" s="238"/>
      <c r="P207" s="238"/>
      <c r="Q207" s="238"/>
      <c r="R207" s="238"/>
      <c r="S207" s="238"/>
      <c r="T207" s="238"/>
      <c r="U207" s="238"/>
    </row>
    <row r="208" spans="1:21" x14ac:dyDescent="0.45">
      <c r="A208" s="238"/>
      <c r="B208" s="238"/>
      <c r="C208" s="238"/>
      <c r="D208" s="238"/>
      <c r="E208" s="238"/>
      <c r="F208" s="238"/>
      <c r="G208" s="238"/>
      <c r="H208" s="238"/>
      <c r="I208" s="238"/>
      <c r="J208" s="238"/>
      <c r="K208" s="238"/>
      <c r="L208" s="238"/>
      <c r="M208" s="238"/>
      <c r="N208" s="238"/>
      <c r="O208" s="238"/>
      <c r="P208" s="238"/>
      <c r="Q208" s="238"/>
      <c r="R208" s="238"/>
      <c r="S208" s="238"/>
      <c r="T208" s="238"/>
      <c r="U208" s="238"/>
    </row>
    <row r="209" spans="1:21" x14ac:dyDescent="0.45">
      <c r="A209" s="238"/>
      <c r="B209" s="238"/>
      <c r="C209" s="238"/>
      <c r="D209" s="238"/>
      <c r="E209" s="238"/>
      <c r="F209" s="238"/>
      <c r="G209" s="238"/>
      <c r="H209" s="238"/>
      <c r="I209" s="238"/>
      <c r="J209" s="238"/>
      <c r="K209" s="238"/>
      <c r="L209" s="238"/>
      <c r="M209" s="238"/>
      <c r="N209" s="238"/>
      <c r="O209" s="238"/>
      <c r="P209" s="238"/>
      <c r="Q209" s="238"/>
      <c r="R209" s="238"/>
      <c r="S209" s="238"/>
      <c r="T209" s="238"/>
      <c r="U209" s="238"/>
    </row>
    <row r="210" spans="1:21" x14ac:dyDescent="0.45">
      <c r="A210" s="238"/>
      <c r="B210" s="238"/>
      <c r="C210" s="238"/>
      <c r="D210" s="238"/>
      <c r="E210" s="238"/>
      <c r="F210" s="238"/>
      <c r="G210" s="238"/>
      <c r="H210" s="238"/>
      <c r="I210" s="238"/>
      <c r="J210" s="238"/>
      <c r="K210" s="238"/>
      <c r="L210" s="238"/>
      <c r="M210" s="238"/>
      <c r="N210" s="238"/>
      <c r="O210" s="238"/>
      <c r="P210" s="238"/>
      <c r="Q210" s="238"/>
      <c r="R210" s="238"/>
      <c r="S210" s="238"/>
      <c r="T210" s="238"/>
      <c r="U210" s="238"/>
    </row>
    <row r="211" spans="1:21" x14ac:dyDescent="0.45">
      <c r="A211" s="238"/>
      <c r="B211" s="238"/>
      <c r="C211" s="238"/>
      <c r="D211" s="238"/>
      <c r="E211" s="238"/>
      <c r="F211" s="238"/>
      <c r="G211" s="238"/>
      <c r="H211" s="238"/>
      <c r="I211" s="238"/>
      <c r="J211" s="238"/>
      <c r="K211" s="238"/>
      <c r="L211" s="238"/>
      <c r="M211" s="238"/>
      <c r="N211" s="238"/>
      <c r="O211" s="238"/>
      <c r="P211" s="238"/>
      <c r="Q211" s="238"/>
      <c r="R211" s="238"/>
      <c r="S211" s="238"/>
      <c r="T211" s="238"/>
      <c r="U211" s="238"/>
    </row>
    <row r="212" spans="1:21" x14ac:dyDescent="0.45">
      <c r="A212" s="238"/>
      <c r="B212" s="238"/>
      <c r="C212" s="238"/>
      <c r="D212" s="238"/>
      <c r="E212" s="238"/>
      <c r="F212" s="238"/>
      <c r="G212" s="238"/>
      <c r="H212" s="238"/>
      <c r="I212" s="238"/>
      <c r="J212" s="238"/>
      <c r="K212" s="238"/>
      <c r="L212" s="238"/>
      <c r="M212" s="238"/>
      <c r="N212" s="238"/>
      <c r="O212" s="238"/>
      <c r="P212" s="238"/>
      <c r="Q212" s="238"/>
      <c r="R212" s="238"/>
      <c r="S212" s="238"/>
      <c r="T212" s="238"/>
      <c r="U212" s="238"/>
    </row>
    <row r="213" spans="1:21" x14ac:dyDescent="0.45">
      <c r="A213" s="238"/>
      <c r="B213" s="238"/>
      <c r="C213" s="238"/>
      <c r="D213" s="238"/>
      <c r="E213" s="238"/>
      <c r="F213" s="238"/>
      <c r="G213" s="238"/>
      <c r="H213" s="238"/>
      <c r="I213" s="238"/>
      <c r="J213" s="238"/>
      <c r="K213" s="238"/>
      <c r="L213" s="238"/>
      <c r="M213" s="238"/>
      <c r="N213" s="238"/>
      <c r="O213" s="238"/>
      <c r="P213" s="238"/>
      <c r="Q213" s="238"/>
      <c r="R213" s="238"/>
      <c r="S213" s="238"/>
      <c r="T213" s="238"/>
      <c r="U213" s="238"/>
    </row>
    <row r="214" spans="1:21" x14ac:dyDescent="0.45">
      <c r="A214" s="238"/>
      <c r="B214" s="238"/>
      <c r="C214" s="238"/>
      <c r="D214" s="238"/>
      <c r="E214" s="238"/>
      <c r="F214" s="238"/>
      <c r="G214" s="238"/>
      <c r="H214" s="238"/>
      <c r="I214" s="238"/>
      <c r="J214" s="238"/>
      <c r="K214" s="238"/>
      <c r="L214" s="238"/>
      <c r="M214" s="238"/>
      <c r="N214" s="238"/>
      <c r="O214" s="238"/>
      <c r="P214" s="238"/>
      <c r="Q214" s="238"/>
      <c r="R214" s="238"/>
      <c r="S214" s="238"/>
      <c r="T214" s="238"/>
      <c r="U214" s="238"/>
    </row>
    <row r="215" spans="1:21" x14ac:dyDescent="0.45">
      <c r="A215" s="238"/>
      <c r="B215" s="238"/>
      <c r="C215" s="238"/>
      <c r="D215" s="238"/>
      <c r="E215" s="238"/>
      <c r="F215" s="238"/>
      <c r="G215" s="238"/>
      <c r="H215" s="238"/>
      <c r="I215" s="238"/>
      <c r="J215" s="238"/>
      <c r="K215" s="238"/>
      <c r="L215" s="238"/>
      <c r="M215" s="238"/>
      <c r="N215" s="238"/>
      <c r="O215" s="238"/>
      <c r="P215" s="238"/>
      <c r="Q215" s="238"/>
      <c r="R215" s="238"/>
      <c r="S215" s="238"/>
      <c r="T215" s="238"/>
      <c r="U215" s="238"/>
    </row>
    <row r="216" spans="1:21" x14ac:dyDescent="0.45">
      <c r="A216" s="238"/>
      <c r="B216" s="238"/>
      <c r="C216" s="238"/>
      <c r="D216" s="238"/>
      <c r="E216" s="238"/>
      <c r="F216" s="238"/>
      <c r="G216" s="238"/>
      <c r="H216" s="238"/>
      <c r="I216" s="238"/>
      <c r="J216" s="238"/>
      <c r="K216" s="238"/>
      <c r="L216" s="238"/>
      <c r="M216" s="238"/>
      <c r="N216" s="238"/>
      <c r="O216" s="238"/>
      <c r="P216" s="238"/>
      <c r="Q216" s="238"/>
      <c r="R216" s="238"/>
      <c r="S216" s="238"/>
      <c r="T216" s="238"/>
      <c r="U216" s="238"/>
    </row>
    <row r="217" spans="1:21" x14ac:dyDescent="0.45">
      <c r="A217" s="238"/>
      <c r="B217" s="238"/>
      <c r="C217" s="238"/>
      <c r="D217" s="238"/>
      <c r="E217" s="238"/>
      <c r="F217" s="238"/>
      <c r="G217" s="238"/>
      <c r="H217" s="238"/>
      <c r="I217" s="238"/>
      <c r="J217" s="238"/>
      <c r="K217" s="238"/>
      <c r="L217" s="238"/>
      <c r="M217" s="238"/>
      <c r="N217" s="238"/>
      <c r="O217" s="238"/>
      <c r="P217" s="238"/>
      <c r="Q217" s="238"/>
      <c r="R217" s="238"/>
      <c r="S217" s="238"/>
      <c r="T217" s="238"/>
      <c r="U217" s="238"/>
    </row>
    <row r="218" spans="1:21" x14ac:dyDescent="0.45">
      <c r="A218" s="238"/>
      <c r="B218" s="238"/>
      <c r="C218" s="238"/>
      <c r="D218" s="238"/>
      <c r="E218" s="238"/>
      <c r="F218" s="238"/>
      <c r="G218" s="238"/>
      <c r="H218" s="238"/>
      <c r="I218" s="238"/>
      <c r="J218" s="238"/>
      <c r="K218" s="238"/>
      <c r="L218" s="238"/>
      <c r="M218" s="238"/>
      <c r="N218" s="238"/>
      <c r="O218" s="238"/>
      <c r="P218" s="238"/>
      <c r="Q218" s="238"/>
      <c r="R218" s="238"/>
      <c r="S218" s="238"/>
      <c r="T218" s="238"/>
      <c r="U218" s="238"/>
    </row>
    <row r="219" spans="1:21" x14ac:dyDescent="0.45">
      <c r="A219" s="238"/>
      <c r="B219" s="238"/>
      <c r="C219" s="238"/>
      <c r="D219" s="238"/>
      <c r="E219" s="238"/>
      <c r="F219" s="238"/>
      <c r="G219" s="238"/>
      <c r="H219" s="238"/>
      <c r="I219" s="238"/>
      <c r="J219" s="238"/>
      <c r="K219" s="238"/>
      <c r="L219" s="238"/>
      <c r="M219" s="238"/>
      <c r="N219" s="238"/>
      <c r="O219" s="238"/>
      <c r="P219" s="238"/>
      <c r="Q219" s="238"/>
      <c r="R219" s="238"/>
      <c r="S219" s="238"/>
      <c r="T219" s="238"/>
      <c r="U219" s="238"/>
    </row>
    <row r="220" spans="1:21" x14ac:dyDescent="0.45">
      <c r="A220" s="238"/>
      <c r="B220" s="238"/>
      <c r="C220" s="238"/>
      <c r="D220" s="238"/>
      <c r="E220" s="238"/>
      <c r="F220" s="238"/>
      <c r="G220" s="238"/>
      <c r="H220" s="238"/>
      <c r="I220" s="238"/>
      <c r="J220" s="238"/>
      <c r="K220" s="238"/>
      <c r="L220" s="238"/>
      <c r="M220" s="238"/>
      <c r="N220" s="238"/>
      <c r="O220" s="238"/>
      <c r="P220" s="238"/>
      <c r="Q220" s="238"/>
      <c r="R220" s="238"/>
      <c r="S220" s="238"/>
      <c r="T220" s="238"/>
      <c r="U220" s="238"/>
    </row>
    <row r="221" spans="1:21" x14ac:dyDescent="0.45">
      <c r="A221" s="238"/>
      <c r="B221" s="238"/>
      <c r="C221" s="238"/>
      <c r="D221" s="238"/>
      <c r="E221" s="238"/>
      <c r="F221" s="238"/>
      <c r="G221" s="238"/>
      <c r="H221" s="238"/>
      <c r="I221" s="238"/>
      <c r="J221" s="238"/>
      <c r="K221" s="238"/>
      <c r="L221" s="238"/>
      <c r="M221" s="238"/>
      <c r="N221" s="238"/>
      <c r="O221" s="238"/>
      <c r="P221" s="238"/>
      <c r="Q221" s="238"/>
      <c r="R221" s="238"/>
      <c r="S221" s="238"/>
      <c r="T221" s="238"/>
      <c r="U221" s="238"/>
    </row>
    <row r="222" spans="1:21" x14ac:dyDescent="0.45">
      <c r="A222" s="238"/>
      <c r="B222" s="238"/>
      <c r="C222" s="238"/>
      <c r="D222" s="238"/>
      <c r="E222" s="238"/>
      <c r="F222" s="238"/>
      <c r="G222" s="238"/>
      <c r="H222" s="238"/>
      <c r="I222" s="238"/>
      <c r="J222" s="238"/>
      <c r="K222" s="238"/>
      <c r="L222" s="238"/>
      <c r="M222" s="238"/>
      <c r="N222" s="238"/>
      <c r="O222" s="238"/>
      <c r="P222" s="238"/>
      <c r="Q222" s="238"/>
      <c r="R222" s="238"/>
      <c r="S222" s="238"/>
      <c r="T222" s="238"/>
      <c r="U222" s="238"/>
    </row>
    <row r="223" spans="1:21" x14ac:dyDescent="0.45">
      <c r="A223" s="238"/>
      <c r="B223" s="238"/>
      <c r="C223" s="238"/>
      <c r="D223" s="238"/>
      <c r="E223" s="238"/>
      <c r="F223" s="238"/>
      <c r="G223" s="238"/>
      <c r="H223" s="238"/>
      <c r="I223" s="238"/>
      <c r="J223" s="238"/>
      <c r="K223" s="238"/>
      <c r="L223" s="238"/>
      <c r="M223" s="238"/>
      <c r="N223" s="238"/>
      <c r="O223" s="238"/>
      <c r="P223" s="238"/>
      <c r="Q223" s="238"/>
      <c r="R223" s="238"/>
      <c r="S223" s="238"/>
      <c r="T223" s="238"/>
      <c r="U223" s="238"/>
    </row>
    <row r="224" spans="1:21" x14ac:dyDescent="0.45">
      <c r="A224" s="238"/>
      <c r="B224" s="238"/>
      <c r="C224" s="238"/>
      <c r="D224" s="238"/>
      <c r="E224" s="238"/>
      <c r="F224" s="238"/>
      <c r="G224" s="238"/>
      <c r="H224" s="238"/>
      <c r="I224" s="238"/>
      <c r="J224" s="238"/>
      <c r="K224" s="238"/>
      <c r="L224" s="238"/>
      <c r="M224" s="238"/>
      <c r="N224" s="238"/>
      <c r="O224" s="238"/>
      <c r="P224" s="238"/>
      <c r="Q224" s="238"/>
      <c r="R224" s="238"/>
      <c r="S224" s="238"/>
      <c r="T224" s="238"/>
      <c r="U224" s="238"/>
    </row>
    <row r="225" spans="1:21" x14ac:dyDescent="0.45">
      <c r="A225" s="238"/>
      <c r="B225" s="238"/>
      <c r="C225" s="238"/>
      <c r="D225" s="238"/>
      <c r="E225" s="238"/>
      <c r="F225" s="238"/>
      <c r="G225" s="238"/>
      <c r="H225" s="238"/>
      <c r="I225" s="238"/>
      <c r="J225" s="238"/>
      <c r="K225" s="238"/>
      <c r="L225" s="238"/>
      <c r="M225" s="238"/>
      <c r="N225" s="238"/>
      <c r="O225" s="238"/>
      <c r="P225" s="238"/>
      <c r="Q225" s="238"/>
      <c r="R225" s="238"/>
      <c r="S225" s="238"/>
      <c r="T225" s="238"/>
      <c r="U225" s="238"/>
    </row>
    <row r="226" spans="1:21" x14ac:dyDescent="0.45">
      <c r="A226" s="238"/>
      <c r="B226" s="238"/>
      <c r="C226" s="238"/>
      <c r="D226" s="238"/>
      <c r="E226" s="238"/>
      <c r="F226" s="238"/>
      <c r="G226" s="238"/>
      <c r="H226" s="238"/>
      <c r="I226" s="238"/>
      <c r="J226" s="238"/>
      <c r="K226" s="238"/>
      <c r="L226" s="238"/>
      <c r="M226" s="238"/>
      <c r="N226" s="238"/>
      <c r="O226" s="238"/>
      <c r="P226" s="238"/>
      <c r="Q226" s="238"/>
      <c r="R226" s="238"/>
      <c r="S226" s="238"/>
      <c r="T226" s="238"/>
      <c r="U226" s="238"/>
    </row>
    <row r="227" spans="1:21" x14ac:dyDescent="0.45">
      <c r="A227" s="238"/>
      <c r="B227" s="238"/>
      <c r="C227" s="238"/>
      <c r="D227" s="238"/>
      <c r="E227" s="238"/>
      <c r="F227" s="238"/>
      <c r="G227" s="238"/>
      <c r="H227" s="238"/>
      <c r="I227" s="238"/>
      <c r="J227" s="238"/>
      <c r="K227" s="238"/>
      <c r="L227" s="238"/>
      <c r="M227" s="238"/>
      <c r="N227" s="238"/>
      <c r="O227" s="238"/>
      <c r="P227" s="238"/>
      <c r="Q227" s="238"/>
      <c r="R227" s="238"/>
      <c r="S227" s="238"/>
      <c r="T227" s="238"/>
      <c r="U227" s="238"/>
    </row>
    <row r="228" spans="1:21" x14ac:dyDescent="0.45">
      <c r="A228" s="238"/>
      <c r="B228" s="238"/>
      <c r="C228" s="238"/>
      <c r="D228" s="238"/>
      <c r="E228" s="238"/>
      <c r="F228" s="238"/>
      <c r="G228" s="238"/>
      <c r="H228" s="238"/>
      <c r="I228" s="238"/>
      <c r="J228" s="238"/>
      <c r="K228" s="238"/>
      <c r="L228" s="238"/>
      <c r="M228" s="238"/>
      <c r="N228" s="238"/>
      <c r="O228" s="238"/>
      <c r="P228" s="238"/>
      <c r="Q228" s="238"/>
      <c r="R228" s="238"/>
      <c r="S228" s="238"/>
      <c r="T228" s="238"/>
      <c r="U228" s="238"/>
    </row>
    <row r="229" spans="1:21" x14ac:dyDescent="0.45">
      <c r="A229" s="238"/>
      <c r="B229" s="238"/>
      <c r="C229" s="238"/>
      <c r="D229" s="238"/>
      <c r="E229" s="238"/>
      <c r="F229" s="238"/>
      <c r="G229" s="238"/>
      <c r="H229" s="238"/>
      <c r="I229" s="238"/>
      <c r="J229" s="238"/>
      <c r="K229" s="238"/>
      <c r="L229" s="238"/>
      <c r="M229" s="238"/>
      <c r="N229" s="238"/>
      <c r="O229" s="238"/>
      <c r="P229" s="238"/>
      <c r="Q229" s="238"/>
      <c r="R229" s="238"/>
      <c r="S229" s="238"/>
      <c r="T229" s="238"/>
      <c r="U229" s="238"/>
    </row>
    <row r="230" spans="1:21" x14ac:dyDescent="0.45">
      <c r="A230" s="238"/>
      <c r="B230" s="238"/>
      <c r="C230" s="238"/>
      <c r="D230" s="238"/>
      <c r="E230" s="238"/>
      <c r="F230" s="238"/>
      <c r="G230" s="238"/>
      <c r="H230" s="238"/>
      <c r="I230" s="238"/>
      <c r="J230" s="238"/>
      <c r="K230" s="238"/>
      <c r="L230" s="238"/>
      <c r="M230" s="238"/>
      <c r="N230" s="238"/>
      <c r="O230" s="238"/>
      <c r="P230" s="238"/>
      <c r="Q230" s="238"/>
      <c r="R230" s="238"/>
      <c r="S230" s="238"/>
      <c r="T230" s="238"/>
      <c r="U230" s="238"/>
    </row>
    <row r="231" spans="1:21" x14ac:dyDescent="0.45">
      <c r="A231" s="238"/>
      <c r="B231" s="238"/>
      <c r="C231" s="238"/>
      <c r="D231" s="238"/>
      <c r="E231" s="238"/>
      <c r="F231" s="238"/>
      <c r="G231" s="238"/>
      <c r="H231" s="238"/>
      <c r="I231" s="238"/>
      <c r="J231" s="238"/>
      <c r="K231" s="238"/>
      <c r="L231" s="238"/>
      <c r="M231" s="238"/>
      <c r="N231" s="238"/>
      <c r="O231" s="238"/>
      <c r="P231" s="238"/>
      <c r="Q231" s="238"/>
      <c r="R231" s="238"/>
      <c r="S231" s="238"/>
      <c r="T231" s="238"/>
      <c r="U231" s="238"/>
    </row>
    <row r="232" spans="1:21" x14ac:dyDescent="0.45">
      <c r="A232" s="238"/>
      <c r="B232" s="238"/>
      <c r="C232" s="238"/>
      <c r="D232" s="238"/>
      <c r="E232" s="238"/>
      <c r="F232" s="238"/>
      <c r="G232" s="238"/>
      <c r="H232" s="238"/>
      <c r="I232" s="238"/>
      <c r="J232" s="238"/>
      <c r="K232" s="238"/>
      <c r="L232" s="238"/>
      <c r="M232" s="238"/>
      <c r="N232" s="238"/>
      <c r="O232" s="238"/>
      <c r="P232" s="238"/>
      <c r="Q232" s="238"/>
      <c r="R232" s="238"/>
      <c r="S232" s="238"/>
      <c r="T232" s="238"/>
      <c r="U232" s="238"/>
    </row>
    <row r="233" spans="1:21" x14ac:dyDescent="0.45">
      <c r="A233" s="238"/>
      <c r="B233" s="238"/>
      <c r="C233" s="238"/>
      <c r="D233" s="238"/>
      <c r="E233" s="238"/>
      <c r="F233" s="238"/>
      <c r="G233" s="238"/>
      <c r="H233" s="238"/>
      <c r="I233" s="238"/>
      <c r="J233" s="238"/>
      <c r="K233" s="238"/>
      <c r="L233" s="238"/>
      <c r="M233" s="238"/>
      <c r="N233" s="238"/>
      <c r="O233" s="238"/>
      <c r="P233" s="238"/>
      <c r="Q233" s="238"/>
      <c r="R233" s="238"/>
      <c r="S233" s="238"/>
      <c r="T233" s="238"/>
      <c r="U233" s="238"/>
    </row>
    <row r="234" spans="1:21" x14ac:dyDescent="0.45">
      <c r="A234" s="238"/>
      <c r="B234" s="238"/>
      <c r="C234" s="238"/>
      <c r="D234" s="238"/>
      <c r="E234" s="238"/>
      <c r="F234" s="238"/>
      <c r="G234" s="238"/>
      <c r="H234" s="238"/>
      <c r="I234" s="238"/>
      <c r="J234" s="238"/>
      <c r="K234" s="238"/>
      <c r="L234" s="238"/>
      <c r="M234" s="238"/>
      <c r="N234" s="238"/>
      <c r="O234" s="238"/>
      <c r="P234" s="238"/>
      <c r="Q234" s="238"/>
      <c r="R234" s="238"/>
      <c r="S234" s="238"/>
      <c r="T234" s="238"/>
      <c r="U234" s="238"/>
    </row>
    <row r="235" spans="1:21" x14ac:dyDescent="0.45">
      <c r="A235" s="238"/>
      <c r="B235" s="238"/>
      <c r="C235" s="238"/>
      <c r="D235" s="238"/>
      <c r="E235" s="238"/>
      <c r="F235" s="238"/>
      <c r="G235" s="238"/>
      <c r="H235" s="238"/>
      <c r="I235" s="238"/>
      <c r="J235" s="238"/>
      <c r="K235" s="238"/>
      <c r="L235" s="238"/>
      <c r="M235" s="238"/>
      <c r="N235" s="238"/>
      <c r="O235" s="238"/>
      <c r="P235" s="238"/>
      <c r="Q235" s="238"/>
      <c r="R235" s="238"/>
      <c r="S235" s="238"/>
      <c r="T235" s="238"/>
      <c r="U235" s="238"/>
    </row>
    <row r="236" spans="1:21" x14ac:dyDescent="0.45">
      <c r="A236" s="238"/>
      <c r="B236" s="238"/>
      <c r="C236" s="238"/>
      <c r="D236" s="238"/>
      <c r="E236" s="238"/>
      <c r="F236" s="238"/>
      <c r="G236" s="238"/>
      <c r="H236" s="238"/>
      <c r="I236" s="238"/>
      <c r="J236" s="238"/>
      <c r="K236" s="238"/>
      <c r="L236" s="238"/>
      <c r="M236" s="238"/>
      <c r="N236" s="238"/>
      <c r="O236" s="238"/>
      <c r="P236" s="238"/>
      <c r="Q236" s="238"/>
      <c r="R236" s="238"/>
      <c r="S236" s="238"/>
      <c r="T236" s="238"/>
      <c r="U236" s="238"/>
    </row>
    <row r="237" spans="1:21" x14ac:dyDescent="0.45">
      <c r="A237" s="238"/>
      <c r="B237" s="238"/>
      <c r="C237" s="238"/>
      <c r="D237" s="238"/>
      <c r="E237" s="238"/>
      <c r="F237" s="238"/>
      <c r="G237" s="238"/>
      <c r="H237" s="238"/>
      <c r="I237" s="238"/>
      <c r="J237" s="238"/>
      <c r="K237" s="238"/>
      <c r="L237" s="238"/>
      <c r="M237" s="238"/>
      <c r="N237" s="238"/>
      <c r="O237" s="238"/>
      <c r="P237" s="238"/>
      <c r="Q237" s="238"/>
      <c r="R237" s="238"/>
      <c r="S237" s="238"/>
      <c r="T237" s="238"/>
      <c r="U237" s="238"/>
    </row>
    <row r="238" spans="1:21" x14ac:dyDescent="0.45">
      <c r="A238" s="238"/>
      <c r="B238" s="238"/>
      <c r="C238" s="238"/>
      <c r="D238" s="238"/>
      <c r="E238" s="238"/>
      <c r="F238" s="238"/>
      <c r="G238" s="238"/>
      <c r="H238" s="238"/>
      <c r="I238" s="238"/>
      <c r="J238" s="238"/>
      <c r="K238" s="238"/>
      <c r="L238" s="238"/>
      <c r="M238" s="238"/>
      <c r="N238" s="238"/>
      <c r="O238" s="238"/>
      <c r="P238" s="238"/>
      <c r="Q238" s="238"/>
      <c r="R238" s="238"/>
      <c r="S238" s="238"/>
      <c r="T238" s="238"/>
      <c r="U238" s="238"/>
    </row>
    <row r="239" spans="1:21" x14ac:dyDescent="0.45">
      <c r="A239" s="238"/>
      <c r="B239" s="238"/>
      <c r="C239" s="238"/>
      <c r="D239" s="238"/>
      <c r="E239" s="238"/>
      <c r="F239" s="238"/>
      <c r="G239" s="238"/>
      <c r="H239" s="238"/>
      <c r="I239" s="238"/>
      <c r="J239" s="238"/>
      <c r="K239" s="238"/>
      <c r="L239" s="238"/>
      <c r="M239" s="238"/>
      <c r="N239" s="238"/>
      <c r="O239" s="238"/>
      <c r="P239" s="238"/>
      <c r="Q239" s="238"/>
      <c r="R239" s="238"/>
      <c r="S239" s="238"/>
      <c r="T239" s="238"/>
      <c r="U239" s="238"/>
    </row>
    <row r="240" spans="1:21" x14ac:dyDescent="0.45">
      <c r="A240" s="238"/>
      <c r="B240" s="238"/>
      <c r="C240" s="238"/>
      <c r="D240" s="238"/>
      <c r="E240" s="238"/>
      <c r="F240" s="238"/>
      <c r="G240" s="238"/>
      <c r="H240" s="238"/>
      <c r="I240" s="238"/>
      <c r="J240" s="238"/>
      <c r="K240" s="238"/>
      <c r="L240" s="238"/>
      <c r="M240" s="238"/>
      <c r="N240" s="238"/>
      <c r="O240" s="238"/>
      <c r="P240" s="238"/>
      <c r="Q240" s="238"/>
      <c r="R240" s="238"/>
      <c r="S240" s="238"/>
      <c r="T240" s="238"/>
      <c r="U240" s="238"/>
    </row>
    <row r="241" spans="1:21" x14ac:dyDescent="0.45">
      <c r="A241" s="238"/>
      <c r="B241" s="238"/>
      <c r="C241" s="238"/>
      <c r="D241" s="238"/>
      <c r="E241" s="238"/>
      <c r="F241" s="238"/>
      <c r="G241" s="238"/>
      <c r="H241" s="238"/>
      <c r="I241" s="238"/>
      <c r="J241" s="238"/>
      <c r="K241" s="238"/>
      <c r="L241" s="238"/>
      <c r="M241" s="238"/>
      <c r="N241" s="238"/>
      <c r="O241" s="238"/>
      <c r="P241" s="238"/>
      <c r="Q241" s="238"/>
      <c r="R241" s="238"/>
      <c r="S241" s="238"/>
      <c r="T241" s="238"/>
      <c r="U241" s="238"/>
    </row>
    <row r="242" spans="1:21" x14ac:dyDescent="0.45">
      <c r="A242" s="238"/>
      <c r="B242" s="238"/>
      <c r="C242" s="238"/>
      <c r="D242" s="238"/>
      <c r="E242" s="238"/>
      <c r="F242" s="238"/>
      <c r="G242" s="238"/>
      <c r="H242" s="238"/>
      <c r="I242" s="238"/>
      <c r="J242" s="238"/>
      <c r="K242" s="238"/>
      <c r="L242" s="238"/>
      <c r="M242" s="238"/>
      <c r="N242" s="238"/>
      <c r="O242" s="238"/>
      <c r="P242" s="238"/>
      <c r="Q242" s="238"/>
      <c r="R242" s="238"/>
      <c r="S242" s="238"/>
      <c r="T242" s="238"/>
      <c r="U242" s="238"/>
    </row>
    <row r="243" spans="1:21" x14ac:dyDescent="0.45">
      <c r="A243" s="238"/>
      <c r="B243" s="238"/>
      <c r="C243" s="238"/>
      <c r="D243" s="238"/>
      <c r="E243" s="238"/>
      <c r="F243" s="238"/>
      <c r="G243" s="238"/>
      <c r="H243" s="238"/>
      <c r="I243" s="238"/>
      <c r="J243" s="238"/>
      <c r="K243" s="238"/>
      <c r="L243" s="238"/>
      <c r="M243" s="238"/>
      <c r="N243" s="238"/>
      <c r="O243" s="238"/>
      <c r="P243" s="238"/>
      <c r="Q243" s="238"/>
      <c r="R243" s="238"/>
      <c r="S243" s="238"/>
      <c r="T243" s="238"/>
      <c r="U243" s="238"/>
    </row>
    <row r="244" spans="1:21" x14ac:dyDescent="0.45">
      <c r="A244" s="238"/>
      <c r="B244" s="238"/>
      <c r="C244" s="238"/>
      <c r="D244" s="238"/>
      <c r="E244" s="238"/>
      <c r="F244" s="238"/>
      <c r="G244" s="238"/>
      <c r="H244" s="238"/>
      <c r="I244" s="238"/>
      <c r="J244" s="238"/>
      <c r="K244" s="238"/>
      <c r="L244" s="238"/>
      <c r="M244" s="238"/>
      <c r="N244" s="238"/>
      <c r="O244" s="238"/>
      <c r="P244" s="238"/>
      <c r="Q244" s="238"/>
      <c r="R244" s="238"/>
      <c r="S244" s="238"/>
      <c r="T244" s="238"/>
      <c r="U244" s="238"/>
    </row>
    <row r="245" spans="1:21" x14ac:dyDescent="0.45">
      <c r="A245" s="238"/>
      <c r="B245" s="238"/>
      <c r="C245" s="238"/>
      <c r="D245" s="238"/>
      <c r="E245" s="238"/>
      <c r="F245" s="238"/>
      <c r="G245" s="238"/>
      <c r="H245" s="238"/>
      <c r="I245" s="238"/>
      <c r="J245" s="238"/>
      <c r="K245" s="238"/>
      <c r="L245" s="238"/>
      <c r="M245" s="238"/>
      <c r="N245" s="238"/>
      <c r="O245" s="238"/>
      <c r="P245" s="238"/>
      <c r="Q245" s="238"/>
      <c r="R245" s="238"/>
      <c r="S245" s="238"/>
      <c r="T245" s="238"/>
      <c r="U245" s="238"/>
    </row>
    <row r="246" spans="1:21" x14ac:dyDescent="0.45">
      <c r="A246" s="238"/>
      <c r="B246" s="238"/>
      <c r="C246" s="238"/>
      <c r="D246" s="238"/>
      <c r="E246" s="238"/>
      <c r="F246" s="238"/>
      <c r="G246" s="238"/>
      <c r="H246" s="238"/>
      <c r="I246" s="238"/>
      <c r="J246" s="238"/>
      <c r="K246" s="238"/>
      <c r="L246" s="238"/>
      <c r="M246" s="238"/>
      <c r="N246" s="238"/>
      <c r="O246" s="238"/>
      <c r="P246" s="238"/>
      <c r="Q246" s="238"/>
      <c r="R246" s="238"/>
      <c r="S246" s="238"/>
      <c r="T246" s="238"/>
      <c r="U246" s="238"/>
    </row>
    <row r="247" spans="1:21" x14ac:dyDescent="0.45">
      <c r="A247" s="238"/>
      <c r="B247" s="238"/>
      <c r="C247" s="238"/>
      <c r="D247" s="238"/>
      <c r="E247" s="238"/>
      <c r="F247" s="238"/>
      <c r="G247" s="238"/>
      <c r="H247" s="238"/>
      <c r="I247" s="238"/>
      <c r="J247" s="238"/>
      <c r="K247" s="238"/>
      <c r="L247" s="238"/>
      <c r="M247" s="238"/>
      <c r="N247" s="238"/>
      <c r="O247" s="238"/>
      <c r="P247" s="238"/>
      <c r="Q247" s="238"/>
      <c r="R247" s="238"/>
      <c r="S247" s="238"/>
      <c r="T247" s="238"/>
      <c r="U247" s="238"/>
    </row>
    <row r="248" spans="1:21" x14ac:dyDescent="0.45">
      <c r="A248" s="238"/>
      <c r="B248" s="238"/>
      <c r="C248" s="238"/>
      <c r="D248" s="238"/>
      <c r="E248" s="238"/>
      <c r="F248" s="238"/>
      <c r="G248" s="238"/>
      <c r="H248" s="238"/>
      <c r="I248" s="238"/>
      <c r="J248" s="238"/>
      <c r="K248" s="238"/>
      <c r="L248" s="238"/>
      <c r="M248" s="238"/>
      <c r="N248" s="238"/>
      <c r="O248" s="238"/>
      <c r="P248" s="238"/>
      <c r="Q248" s="238"/>
      <c r="R248" s="238"/>
      <c r="S248" s="238"/>
      <c r="T248" s="238"/>
      <c r="U248" s="238"/>
    </row>
    <row r="249" spans="1:21" x14ac:dyDescent="0.45">
      <c r="A249" s="238"/>
      <c r="B249" s="238"/>
      <c r="C249" s="238"/>
      <c r="D249" s="238"/>
      <c r="E249" s="238"/>
      <c r="F249" s="238"/>
      <c r="G249" s="238"/>
      <c r="H249" s="238"/>
      <c r="I249" s="238"/>
      <c r="J249" s="238"/>
      <c r="K249" s="238"/>
      <c r="L249" s="238"/>
      <c r="M249" s="238"/>
      <c r="N249" s="238"/>
      <c r="O249" s="238"/>
      <c r="P249" s="238"/>
      <c r="Q249" s="238"/>
      <c r="R249" s="238"/>
      <c r="S249" s="238"/>
      <c r="T249" s="238"/>
      <c r="U249" s="238"/>
    </row>
    <row r="250" spans="1:21" x14ac:dyDescent="0.45">
      <c r="A250" s="238"/>
      <c r="B250" s="238"/>
      <c r="C250" s="238"/>
      <c r="D250" s="238"/>
      <c r="E250" s="238"/>
      <c r="F250" s="238"/>
      <c r="G250" s="238"/>
      <c r="H250" s="238"/>
      <c r="I250" s="238"/>
      <c r="J250" s="238"/>
      <c r="K250" s="238"/>
      <c r="L250" s="238"/>
      <c r="M250" s="238"/>
      <c r="N250" s="238"/>
      <c r="O250" s="238"/>
      <c r="P250" s="238"/>
      <c r="Q250" s="238"/>
      <c r="R250" s="238"/>
      <c r="S250" s="238"/>
      <c r="T250" s="238"/>
      <c r="U250" s="238"/>
    </row>
    <row r="251" spans="1:21" x14ac:dyDescent="0.45">
      <c r="A251" s="238"/>
      <c r="B251" s="238"/>
      <c r="C251" s="238"/>
      <c r="D251" s="238"/>
      <c r="E251" s="238"/>
      <c r="F251" s="238"/>
      <c r="G251" s="238"/>
      <c r="H251" s="238"/>
      <c r="I251" s="238"/>
      <c r="J251" s="238"/>
      <c r="K251" s="238"/>
      <c r="L251" s="238"/>
      <c r="M251" s="238"/>
      <c r="N251" s="238"/>
      <c r="O251" s="238"/>
      <c r="P251" s="238"/>
      <c r="Q251" s="238"/>
      <c r="R251" s="238"/>
      <c r="S251" s="238"/>
      <c r="T251" s="238"/>
      <c r="U251" s="238"/>
    </row>
    <row r="252" spans="1:21" x14ac:dyDescent="0.45">
      <c r="A252" s="238"/>
      <c r="B252" s="238"/>
      <c r="C252" s="238"/>
      <c r="D252" s="238"/>
      <c r="E252" s="238"/>
      <c r="F252" s="238"/>
      <c r="G252" s="238"/>
      <c r="H252" s="238"/>
      <c r="I252" s="238"/>
      <c r="J252" s="238"/>
      <c r="K252" s="238"/>
      <c r="L252" s="238"/>
      <c r="M252" s="238"/>
      <c r="N252" s="238"/>
      <c r="O252" s="238"/>
      <c r="P252" s="238"/>
      <c r="Q252" s="238"/>
      <c r="R252" s="238"/>
      <c r="S252" s="238"/>
      <c r="T252" s="238"/>
      <c r="U252" s="238"/>
    </row>
    <row r="253" spans="1:21" x14ac:dyDescent="0.45">
      <c r="A253" s="238"/>
      <c r="B253" s="238"/>
      <c r="C253" s="238"/>
      <c r="D253" s="238"/>
      <c r="E253" s="238"/>
      <c r="F253" s="238"/>
      <c r="G253" s="238"/>
      <c r="H253" s="238"/>
      <c r="I253" s="238"/>
      <c r="J253" s="238"/>
      <c r="K253" s="238"/>
      <c r="L253" s="238"/>
      <c r="M253" s="238"/>
      <c r="N253" s="238"/>
      <c r="O253" s="238"/>
      <c r="P253" s="238"/>
      <c r="Q253" s="238"/>
      <c r="R253" s="238"/>
      <c r="S253" s="238"/>
      <c r="T253" s="238"/>
      <c r="U253" s="238"/>
    </row>
    <row r="254" spans="1:21" x14ac:dyDescent="0.45">
      <c r="A254" s="238"/>
      <c r="B254" s="238"/>
      <c r="C254" s="238"/>
      <c r="D254" s="238"/>
      <c r="E254" s="238"/>
      <c r="F254" s="238"/>
      <c r="G254" s="238"/>
      <c r="H254" s="238"/>
      <c r="I254" s="238"/>
      <c r="J254" s="238"/>
      <c r="K254" s="238"/>
      <c r="L254" s="238"/>
      <c r="M254" s="238"/>
      <c r="N254" s="238"/>
      <c r="O254" s="238"/>
      <c r="P254" s="238"/>
      <c r="Q254" s="238"/>
      <c r="R254" s="238"/>
      <c r="S254" s="238"/>
      <c r="T254" s="238"/>
      <c r="U254" s="238"/>
    </row>
    <row r="255" spans="1:21" x14ac:dyDescent="0.45">
      <c r="A255" s="238"/>
      <c r="B255" s="238"/>
      <c r="C255" s="238"/>
      <c r="D255" s="238"/>
      <c r="E255" s="238"/>
      <c r="F255" s="238"/>
      <c r="G255" s="238"/>
      <c r="H255" s="238"/>
      <c r="I255" s="238"/>
      <c r="J255" s="238"/>
      <c r="K255" s="238"/>
      <c r="L255" s="238"/>
      <c r="M255" s="238"/>
      <c r="N255" s="238"/>
      <c r="O255" s="238"/>
      <c r="P255" s="238"/>
      <c r="Q255" s="238"/>
      <c r="R255" s="238"/>
      <c r="S255" s="238"/>
      <c r="T255" s="238"/>
      <c r="U255" s="238"/>
    </row>
    <row r="256" spans="1:21" x14ac:dyDescent="0.45">
      <c r="A256" s="238"/>
      <c r="B256" s="238"/>
      <c r="C256" s="238"/>
      <c r="D256" s="238"/>
      <c r="E256" s="238"/>
      <c r="F256" s="238"/>
      <c r="G256" s="238"/>
      <c r="H256" s="238"/>
      <c r="I256" s="238"/>
      <c r="J256" s="238"/>
      <c r="K256" s="238"/>
      <c r="L256" s="238"/>
      <c r="M256" s="238"/>
      <c r="N256" s="238"/>
      <c r="O256" s="238"/>
      <c r="P256" s="238"/>
      <c r="Q256" s="238"/>
      <c r="R256" s="238"/>
      <c r="S256" s="238"/>
      <c r="T256" s="238"/>
      <c r="U256" s="238"/>
    </row>
    <row r="257" spans="1:21" x14ac:dyDescent="0.45">
      <c r="A257" s="238"/>
      <c r="B257" s="238"/>
      <c r="C257" s="238"/>
      <c r="D257" s="238"/>
      <c r="E257" s="238"/>
      <c r="F257" s="238"/>
      <c r="G257" s="238"/>
      <c r="H257" s="238"/>
      <c r="I257" s="238"/>
      <c r="J257" s="238"/>
      <c r="K257" s="238"/>
      <c r="L257" s="238"/>
      <c r="M257" s="238"/>
      <c r="N257" s="238"/>
      <c r="O257" s="238"/>
      <c r="P257" s="238"/>
      <c r="Q257" s="238"/>
      <c r="R257" s="238"/>
      <c r="S257" s="238"/>
      <c r="T257" s="238"/>
      <c r="U257" s="238"/>
    </row>
    <row r="258" spans="1:21" x14ac:dyDescent="0.45">
      <c r="A258" s="238"/>
      <c r="B258" s="238"/>
      <c r="C258" s="238"/>
      <c r="D258" s="238"/>
      <c r="E258" s="238"/>
      <c r="F258" s="238"/>
      <c r="G258" s="238"/>
      <c r="H258" s="238"/>
      <c r="I258" s="238"/>
      <c r="J258" s="238"/>
      <c r="K258" s="238"/>
      <c r="L258" s="238"/>
      <c r="M258" s="238"/>
      <c r="N258" s="238"/>
      <c r="O258" s="238"/>
      <c r="P258" s="238"/>
      <c r="Q258" s="238"/>
      <c r="R258" s="238"/>
      <c r="S258" s="238"/>
      <c r="T258" s="238"/>
      <c r="U258" s="238"/>
    </row>
    <row r="259" spans="1:21" x14ac:dyDescent="0.45">
      <c r="A259" s="238"/>
      <c r="B259" s="238"/>
      <c r="C259" s="238"/>
      <c r="D259" s="238"/>
      <c r="E259" s="238"/>
      <c r="F259" s="238"/>
      <c r="G259" s="238"/>
      <c r="H259" s="238"/>
      <c r="I259" s="238"/>
      <c r="J259" s="238"/>
      <c r="K259" s="238"/>
      <c r="L259" s="238"/>
      <c r="M259" s="238"/>
      <c r="N259" s="238"/>
      <c r="O259" s="238"/>
      <c r="P259" s="238"/>
      <c r="Q259" s="238"/>
      <c r="R259" s="238"/>
      <c r="S259" s="238"/>
      <c r="T259" s="238"/>
      <c r="U259" s="238"/>
    </row>
    <row r="260" spans="1:21" x14ac:dyDescent="0.45">
      <c r="A260" s="238"/>
      <c r="B260" s="238"/>
      <c r="C260" s="238"/>
      <c r="D260" s="238"/>
      <c r="E260" s="238"/>
      <c r="F260" s="238"/>
      <c r="G260" s="238"/>
      <c r="H260" s="238"/>
      <c r="I260" s="238"/>
      <c r="J260" s="238"/>
      <c r="K260" s="238"/>
      <c r="L260" s="238"/>
      <c r="M260" s="238"/>
      <c r="N260" s="238"/>
      <c r="O260" s="238"/>
      <c r="P260" s="238"/>
      <c r="Q260" s="238"/>
      <c r="R260" s="238"/>
      <c r="S260" s="238"/>
      <c r="T260" s="238"/>
      <c r="U260" s="238"/>
    </row>
    <row r="261" spans="1:21" x14ac:dyDescent="0.45">
      <c r="A261" s="238"/>
      <c r="B261" s="238"/>
      <c r="C261" s="238"/>
      <c r="D261" s="238"/>
      <c r="E261" s="238"/>
      <c r="F261" s="238"/>
      <c r="G261" s="238"/>
      <c r="H261" s="238"/>
      <c r="I261" s="238"/>
      <c r="J261" s="238"/>
      <c r="K261" s="238"/>
      <c r="L261" s="238"/>
      <c r="M261" s="238"/>
      <c r="N261" s="238"/>
      <c r="O261" s="238"/>
      <c r="P261" s="238"/>
      <c r="Q261" s="238"/>
      <c r="R261" s="238"/>
      <c r="S261" s="238"/>
      <c r="T261" s="238"/>
      <c r="U261" s="238"/>
    </row>
    <row r="262" spans="1:21" x14ac:dyDescent="0.45">
      <c r="A262" s="238"/>
      <c r="B262" s="238"/>
      <c r="C262" s="238"/>
      <c r="D262" s="238"/>
      <c r="E262" s="238"/>
      <c r="F262" s="238"/>
      <c r="G262" s="238"/>
      <c r="H262" s="238"/>
      <c r="I262" s="238"/>
      <c r="J262" s="238"/>
      <c r="K262" s="238"/>
      <c r="L262" s="238"/>
      <c r="M262" s="238"/>
      <c r="N262" s="238"/>
      <c r="O262" s="238"/>
      <c r="P262" s="238"/>
      <c r="Q262" s="238"/>
      <c r="R262" s="238"/>
      <c r="S262" s="238"/>
      <c r="T262" s="238"/>
      <c r="U262" s="238"/>
    </row>
    <row r="263" spans="1:21" x14ac:dyDescent="0.45">
      <c r="A263" s="238"/>
      <c r="B263" s="238"/>
      <c r="C263" s="238"/>
      <c r="D263" s="238"/>
      <c r="E263" s="238"/>
      <c r="F263" s="238"/>
      <c r="G263" s="238"/>
      <c r="H263" s="238"/>
      <c r="I263" s="238"/>
      <c r="J263" s="238"/>
      <c r="K263" s="238"/>
      <c r="L263" s="238"/>
      <c r="M263" s="238"/>
      <c r="N263" s="238"/>
      <c r="O263" s="238"/>
      <c r="P263" s="238"/>
      <c r="Q263" s="238"/>
      <c r="R263" s="238"/>
      <c r="S263" s="238"/>
      <c r="T263" s="238"/>
      <c r="U263" s="238"/>
    </row>
    <row r="264" spans="1:21" x14ac:dyDescent="0.45">
      <c r="A264" s="238"/>
      <c r="B264" s="238"/>
      <c r="C264" s="238"/>
      <c r="D264" s="238"/>
      <c r="E264" s="238"/>
      <c r="F264" s="238"/>
      <c r="G264" s="238"/>
      <c r="H264" s="238"/>
      <c r="I264" s="238"/>
      <c r="J264" s="238"/>
      <c r="K264" s="238"/>
      <c r="L264" s="238"/>
      <c r="M264" s="238"/>
      <c r="N264" s="238"/>
      <c r="O264" s="238"/>
      <c r="P264" s="238"/>
      <c r="Q264" s="238"/>
      <c r="R264" s="238"/>
      <c r="S264" s="238"/>
      <c r="T264" s="238"/>
      <c r="U264" s="238"/>
    </row>
    <row r="265" spans="1:21" x14ac:dyDescent="0.45">
      <c r="A265" s="238"/>
      <c r="B265" s="238"/>
      <c r="C265" s="238"/>
      <c r="D265" s="238"/>
      <c r="E265" s="238"/>
      <c r="F265" s="238"/>
      <c r="G265" s="238"/>
      <c r="H265" s="238"/>
      <c r="I265" s="238"/>
      <c r="J265" s="238"/>
      <c r="K265" s="238"/>
      <c r="L265" s="238"/>
      <c r="M265" s="238"/>
      <c r="N265" s="238"/>
      <c r="O265" s="238"/>
      <c r="P265" s="238"/>
      <c r="Q265" s="238"/>
      <c r="R265" s="238"/>
      <c r="S265" s="238"/>
      <c r="T265" s="238"/>
      <c r="U265" s="238"/>
    </row>
    <row r="266" spans="1:21" x14ac:dyDescent="0.45">
      <c r="A266" s="238"/>
      <c r="B266" s="238"/>
      <c r="C266" s="238"/>
      <c r="D266" s="238"/>
      <c r="E266" s="238"/>
      <c r="F266" s="238"/>
      <c r="G266" s="238"/>
      <c r="H266" s="238"/>
      <c r="I266" s="238"/>
      <c r="J266" s="238"/>
      <c r="K266" s="238"/>
      <c r="L266" s="238"/>
      <c r="M266" s="238"/>
      <c r="N266" s="238"/>
      <c r="O266" s="238"/>
      <c r="P266" s="238"/>
      <c r="Q266" s="238"/>
      <c r="R266" s="238"/>
      <c r="S266" s="238"/>
      <c r="T266" s="238"/>
      <c r="U266" s="238"/>
    </row>
    <row r="267" spans="1:21" x14ac:dyDescent="0.45">
      <c r="A267" s="238"/>
      <c r="B267" s="238"/>
      <c r="C267" s="238"/>
      <c r="D267" s="238"/>
      <c r="E267" s="238"/>
      <c r="F267" s="238"/>
      <c r="G267" s="238"/>
      <c r="H267" s="238"/>
      <c r="I267" s="238"/>
      <c r="J267" s="238"/>
      <c r="K267" s="238"/>
      <c r="L267" s="238"/>
      <c r="M267" s="238"/>
      <c r="N267" s="238"/>
      <c r="O267" s="238"/>
      <c r="P267" s="238"/>
      <c r="Q267" s="238"/>
      <c r="R267" s="238"/>
      <c r="S267" s="238"/>
      <c r="T267" s="238"/>
      <c r="U267" s="238"/>
    </row>
    <row r="268" spans="1:21" x14ac:dyDescent="0.45">
      <c r="A268" s="238"/>
      <c r="B268" s="238"/>
      <c r="C268" s="238"/>
      <c r="D268" s="238"/>
      <c r="E268" s="238"/>
      <c r="F268" s="238"/>
      <c r="G268" s="238"/>
      <c r="H268" s="238"/>
      <c r="I268" s="238"/>
      <c r="J268" s="238"/>
      <c r="K268" s="238"/>
      <c r="L268" s="238"/>
      <c r="M268" s="238"/>
      <c r="N268" s="238"/>
      <c r="O268" s="238"/>
      <c r="P268" s="238"/>
      <c r="Q268" s="238"/>
      <c r="R268" s="238"/>
      <c r="S268" s="238"/>
      <c r="T268" s="238"/>
      <c r="U268" s="238"/>
    </row>
    <row r="269" spans="1:21" x14ac:dyDescent="0.45">
      <c r="A269" s="238"/>
      <c r="B269" s="238"/>
      <c r="C269" s="238"/>
      <c r="D269" s="238"/>
      <c r="E269" s="238"/>
      <c r="F269" s="238"/>
      <c r="G269" s="238"/>
      <c r="H269" s="238"/>
      <c r="I269" s="238"/>
      <c r="J269" s="238"/>
      <c r="K269" s="238"/>
      <c r="L269" s="238"/>
      <c r="M269" s="238"/>
      <c r="N269" s="238"/>
      <c r="O269" s="238"/>
      <c r="P269" s="238"/>
      <c r="Q269" s="238"/>
      <c r="R269" s="238"/>
      <c r="S269" s="238"/>
      <c r="T269" s="238"/>
      <c r="U269" s="238"/>
    </row>
    <row r="270" spans="1:21" x14ac:dyDescent="0.45">
      <c r="A270" s="238"/>
      <c r="B270" s="238"/>
      <c r="C270" s="238"/>
      <c r="D270" s="238"/>
      <c r="E270" s="238"/>
      <c r="F270" s="238"/>
      <c r="G270" s="238"/>
      <c r="H270" s="238"/>
      <c r="I270" s="238"/>
      <c r="J270" s="238"/>
      <c r="K270" s="238"/>
      <c r="L270" s="238"/>
      <c r="M270" s="238"/>
      <c r="N270" s="238"/>
      <c r="O270" s="238"/>
      <c r="P270" s="238"/>
      <c r="Q270" s="238"/>
      <c r="R270" s="238"/>
      <c r="S270" s="238"/>
      <c r="T270" s="238"/>
      <c r="U270" s="238"/>
    </row>
    <row r="271" spans="1:21" x14ac:dyDescent="0.45">
      <c r="A271" s="238"/>
      <c r="B271" s="238"/>
      <c r="C271" s="238"/>
      <c r="D271" s="238"/>
      <c r="E271" s="238"/>
      <c r="F271" s="238"/>
      <c r="G271" s="238"/>
      <c r="H271" s="238"/>
      <c r="I271" s="238"/>
      <c r="J271" s="238"/>
      <c r="K271" s="238"/>
      <c r="L271" s="238"/>
      <c r="M271" s="238"/>
      <c r="N271" s="238"/>
      <c r="O271" s="238"/>
      <c r="P271" s="238"/>
      <c r="Q271" s="238"/>
      <c r="R271" s="238"/>
      <c r="S271" s="238"/>
      <c r="T271" s="238"/>
      <c r="U271" s="238"/>
    </row>
    <row r="272" spans="1:21" x14ac:dyDescent="0.45">
      <c r="A272" s="238"/>
      <c r="B272" s="238"/>
      <c r="C272" s="238"/>
      <c r="D272" s="238"/>
      <c r="E272" s="238"/>
      <c r="F272" s="238"/>
      <c r="G272" s="238"/>
      <c r="H272" s="238"/>
      <c r="I272" s="238"/>
      <c r="J272" s="238"/>
      <c r="K272" s="238"/>
      <c r="L272" s="238"/>
      <c r="M272" s="238"/>
      <c r="N272" s="238"/>
      <c r="O272" s="238"/>
      <c r="P272" s="238"/>
      <c r="Q272" s="238"/>
      <c r="R272" s="238"/>
      <c r="S272" s="238"/>
      <c r="T272" s="238"/>
      <c r="U272" s="238"/>
    </row>
    <row r="273" spans="1:21" x14ac:dyDescent="0.45">
      <c r="A273" s="238"/>
      <c r="B273" s="238"/>
      <c r="C273" s="238"/>
      <c r="D273" s="238"/>
      <c r="E273" s="238"/>
      <c r="F273" s="238"/>
      <c r="G273" s="238"/>
      <c r="H273" s="238"/>
      <c r="I273" s="238"/>
      <c r="J273" s="238"/>
      <c r="K273" s="238"/>
      <c r="L273" s="238"/>
      <c r="M273" s="238"/>
      <c r="N273" s="238"/>
      <c r="O273" s="238"/>
      <c r="P273" s="238"/>
      <c r="Q273" s="238"/>
      <c r="R273" s="238"/>
      <c r="S273" s="238"/>
      <c r="T273" s="238"/>
      <c r="U273" s="238"/>
    </row>
    <row r="274" spans="1:21" x14ac:dyDescent="0.45">
      <c r="A274" s="238"/>
      <c r="B274" s="238"/>
      <c r="C274" s="238"/>
      <c r="D274" s="238"/>
      <c r="E274" s="238"/>
      <c r="F274" s="238"/>
      <c r="G274" s="238"/>
      <c r="H274" s="238"/>
      <c r="I274" s="238"/>
      <c r="J274" s="238"/>
      <c r="K274" s="238"/>
      <c r="L274" s="238"/>
      <c r="M274" s="238"/>
      <c r="N274" s="238"/>
      <c r="O274" s="238"/>
      <c r="P274" s="238"/>
      <c r="Q274" s="238"/>
      <c r="R274" s="238"/>
      <c r="S274" s="238"/>
      <c r="T274" s="238"/>
      <c r="U274" s="238"/>
    </row>
    <row r="275" spans="1:21" x14ac:dyDescent="0.45">
      <c r="A275" s="238"/>
      <c r="B275" s="238"/>
      <c r="C275" s="238"/>
      <c r="D275" s="238"/>
      <c r="E275" s="238"/>
      <c r="F275" s="238"/>
      <c r="G275" s="238"/>
      <c r="H275" s="238"/>
      <c r="I275" s="238"/>
      <c r="J275" s="238"/>
      <c r="K275" s="238"/>
      <c r="L275" s="238"/>
      <c r="M275" s="238"/>
      <c r="N275" s="238"/>
      <c r="O275" s="238"/>
      <c r="P275" s="238"/>
      <c r="Q275" s="238"/>
      <c r="R275" s="238"/>
      <c r="S275" s="238"/>
      <c r="T275" s="238"/>
      <c r="U275" s="238"/>
    </row>
    <row r="276" spans="1:21" x14ac:dyDescent="0.45">
      <c r="A276" s="238"/>
      <c r="B276" s="238"/>
      <c r="C276" s="238"/>
      <c r="D276" s="238"/>
      <c r="E276" s="238"/>
      <c r="F276" s="238"/>
      <c r="G276" s="238"/>
      <c r="H276" s="238"/>
      <c r="I276" s="238"/>
      <c r="J276" s="238"/>
      <c r="K276" s="238"/>
      <c r="L276" s="238"/>
      <c r="M276" s="238"/>
      <c r="N276" s="238"/>
      <c r="O276" s="238"/>
      <c r="P276" s="238"/>
      <c r="Q276" s="238"/>
      <c r="R276" s="238"/>
      <c r="S276" s="238"/>
      <c r="T276" s="238"/>
      <c r="U276" s="238"/>
    </row>
    <row r="277" spans="1:21" x14ac:dyDescent="0.45">
      <c r="A277" s="238"/>
      <c r="B277" s="238"/>
      <c r="C277" s="238"/>
      <c r="D277" s="238"/>
      <c r="E277" s="238"/>
      <c r="F277" s="238"/>
      <c r="G277" s="238"/>
      <c r="H277" s="238"/>
      <c r="I277" s="238"/>
      <c r="J277" s="238"/>
      <c r="K277" s="238"/>
      <c r="L277" s="238"/>
      <c r="M277" s="238"/>
      <c r="N277" s="238"/>
      <c r="O277" s="238"/>
      <c r="P277" s="238"/>
      <c r="Q277" s="238"/>
      <c r="R277" s="238"/>
      <c r="S277" s="238"/>
      <c r="T277" s="238"/>
      <c r="U277" s="238"/>
    </row>
    <row r="278" spans="1:21" x14ac:dyDescent="0.45">
      <c r="A278" s="238"/>
      <c r="B278" s="238"/>
      <c r="C278" s="238"/>
      <c r="D278" s="238"/>
      <c r="E278" s="238"/>
      <c r="F278" s="238"/>
      <c r="G278" s="238"/>
      <c r="H278" s="238"/>
      <c r="I278" s="238"/>
      <c r="J278" s="238"/>
      <c r="K278" s="238"/>
      <c r="L278" s="238"/>
      <c r="M278" s="238"/>
      <c r="N278" s="238"/>
      <c r="O278" s="238"/>
      <c r="P278" s="238"/>
      <c r="Q278" s="238"/>
      <c r="R278" s="238"/>
      <c r="S278" s="238"/>
      <c r="T278" s="238"/>
      <c r="U278" s="238"/>
    </row>
    <row r="279" spans="1:21" x14ac:dyDescent="0.45">
      <c r="A279" s="238"/>
      <c r="B279" s="238"/>
      <c r="C279" s="238"/>
      <c r="D279" s="238"/>
      <c r="E279" s="238"/>
      <c r="F279" s="238"/>
      <c r="G279" s="238"/>
      <c r="H279" s="238"/>
      <c r="I279" s="238"/>
      <c r="J279" s="238"/>
      <c r="K279" s="238"/>
      <c r="L279" s="238"/>
      <c r="M279" s="238"/>
      <c r="N279" s="238"/>
      <c r="O279" s="238"/>
      <c r="P279" s="238"/>
      <c r="Q279" s="238"/>
      <c r="R279" s="238"/>
      <c r="S279" s="238"/>
      <c r="T279" s="238"/>
      <c r="U279" s="238"/>
    </row>
    <row r="280" spans="1:21" x14ac:dyDescent="0.45">
      <c r="A280" s="238"/>
      <c r="B280" s="238"/>
      <c r="C280" s="238"/>
      <c r="D280" s="238"/>
      <c r="E280" s="238"/>
      <c r="F280" s="238"/>
      <c r="G280" s="238"/>
      <c r="H280" s="238"/>
      <c r="I280" s="238"/>
      <c r="J280" s="238"/>
      <c r="K280" s="238"/>
      <c r="L280" s="238"/>
      <c r="M280" s="238"/>
      <c r="N280" s="238"/>
      <c r="O280" s="238"/>
      <c r="P280" s="238"/>
      <c r="Q280" s="238"/>
      <c r="R280" s="238"/>
      <c r="S280" s="238"/>
      <c r="T280" s="238"/>
      <c r="U280" s="238"/>
    </row>
    <row r="281" spans="1:21" x14ac:dyDescent="0.45">
      <c r="A281" s="238"/>
      <c r="B281" s="238"/>
      <c r="C281" s="238"/>
      <c r="D281" s="238"/>
      <c r="E281" s="238"/>
      <c r="F281" s="238"/>
      <c r="G281" s="238"/>
      <c r="H281" s="238"/>
      <c r="I281" s="238"/>
      <c r="J281" s="238"/>
      <c r="K281" s="238"/>
      <c r="L281" s="238"/>
      <c r="M281" s="238"/>
      <c r="N281" s="238"/>
      <c r="O281" s="238"/>
      <c r="P281" s="238"/>
      <c r="Q281" s="238"/>
      <c r="R281" s="238"/>
      <c r="S281" s="238"/>
      <c r="T281" s="238"/>
      <c r="U281" s="238"/>
    </row>
    <row r="282" spans="1:21" x14ac:dyDescent="0.45">
      <c r="A282" s="238"/>
      <c r="B282" s="238"/>
      <c r="C282" s="238"/>
      <c r="D282" s="238"/>
      <c r="E282" s="238"/>
      <c r="F282" s="238"/>
      <c r="G282" s="238"/>
      <c r="H282" s="238"/>
      <c r="I282" s="238"/>
      <c r="J282" s="238"/>
      <c r="K282" s="238"/>
      <c r="L282" s="238"/>
      <c r="M282" s="238"/>
      <c r="N282" s="238"/>
      <c r="O282" s="238"/>
      <c r="P282" s="238"/>
      <c r="Q282" s="238"/>
      <c r="R282" s="238"/>
      <c r="S282" s="238"/>
      <c r="T282" s="238"/>
      <c r="U282" s="238"/>
    </row>
    <row r="283" spans="1:21" x14ac:dyDescent="0.45">
      <c r="A283" s="238"/>
      <c r="B283" s="238"/>
      <c r="C283" s="238"/>
      <c r="D283" s="238"/>
      <c r="E283" s="238"/>
      <c r="F283" s="238"/>
      <c r="G283" s="238"/>
      <c r="H283" s="238"/>
      <c r="I283" s="238"/>
      <c r="J283" s="238"/>
      <c r="K283" s="238"/>
      <c r="L283" s="238"/>
      <c r="M283" s="238"/>
      <c r="N283" s="238"/>
      <c r="O283" s="238"/>
      <c r="P283" s="238"/>
      <c r="Q283" s="238"/>
      <c r="R283" s="238"/>
      <c r="S283" s="238"/>
      <c r="T283" s="238"/>
      <c r="U283" s="238"/>
    </row>
    <row r="284" spans="1:21" x14ac:dyDescent="0.45">
      <c r="A284" s="238"/>
      <c r="B284" s="238"/>
      <c r="C284" s="238"/>
      <c r="D284" s="238"/>
      <c r="E284" s="238"/>
      <c r="F284" s="238"/>
      <c r="G284" s="238"/>
      <c r="H284" s="238"/>
      <c r="I284" s="238"/>
      <c r="J284" s="238"/>
      <c r="K284" s="238"/>
      <c r="L284" s="238"/>
      <c r="M284" s="238"/>
      <c r="N284" s="238"/>
      <c r="O284" s="238"/>
      <c r="P284" s="238"/>
      <c r="Q284" s="238"/>
      <c r="R284" s="238"/>
      <c r="S284" s="238"/>
      <c r="T284" s="238"/>
      <c r="U284" s="238"/>
    </row>
    <row r="285" spans="1:21" x14ac:dyDescent="0.45">
      <c r="A285" s="238"/>
      <c r="B285" s="238"/>
      <c r="C285" s="238"/>
      <c r="D285" s="238"/>
      <c r="E285" s="238"/>
      <c r="F285" s="238"/>
      <c r="G285" s="238"/>
      <c r="H285" s="238"/>
      <c r="I285" s="238"/>
      <c r="J285" s="238"/>
      <c r="K285" s="238"/>
      <c r="L285" s="238"/>
      <c r="M285" s="238"/>
      <c r="N285" s="238"/>
      <c r="O285" s="238"/>
      <c r="P285" s="238"/>
      <c r="Q285" s="238"/>
      <c r="R285" s="238"/>
      <c r="S285" s="238"/>
      <c r="T285" s="238"/>
      <c r="U285" s="238"/>
    </row>
    <row r="286" spans="1:21" x14ac:dyDescent="0.45">
      <c r="A286" s="238"/>
      <c r="B286" s="238"/>
      <c r="C286" s="238"/>
      <c r="D286" s="238"/>
      <c r="E286" s="238"/>
      <c r="F286" s="238"/>
      <c r="G286" s="238"/>
      <c r="H286" s="238"/>
      <c r="I286" s="238"/>
      <c r="J286" s="238"/>
      <c r="K286" s="238"/>
      <c r="L286" s="238"/>
      <c r="M286" s="238"/>
      <c r="N286" s="238"/>
      <c r="O286" s="238"/>
      <c r="P286" s="238"/>
      <c r="Q286" s="238"/>
      <c r="R286" s="238"/>
      <c r="S286" s="238"/>
      <c r="T286" s="238"/>
      <c r="U286" s="238"/>
    </row>
    <row r="287" spans="1:21" x14ac:dyDescent="0.45">
      <c r="A287" s="238"/>
      <c r="B287" s="238"/>
      <c r="C287" s="238"/>
      <c r="D287" s="238"/>
      <c r="E287" s="238"/>
      <c r="F287" s="238"/>
      <c r="G287" s="238"/>
      <c r="H287" s="238"/>
      <c r="I287" s="238"/>
      <c r="J287" s="238"/>
      <c r="K287" s="238"/>
      <c r="L287" s="238"/>
      <c r="M287" s="238"/>
      <c r="N287" s="238"/>
      <c r="O287" s="238"/>
      <c r="P287" s="238"/>
      <c r="Q287" s="238"/>
      <c r="R287" s="238"/>
      <c r="S287" s="238"/>
      <c r="T287" s="238"/>
      <c r="U287" s="238"/>
    </row>
    <row r="288" spans="1:21" x14ac:dyDescent="0.45">
      <c r="A288" s="238"/>
      <c r="B288" s="238"/>
      <c r="C288" s="238"/>
      <c r="D288" s="238"/>
      <c r="E288" s="238"/>
      <c r="F288" s="238"/>
      <c r="G288" s="238"/>
      <c r="H288" s="238"/>
      <c r="I288" s="238"/>
      <c r="J288" s="238"/>
      <c r="K288" s="238"/>
      <c r="L288" s="238"/>
      <c r="M288" s="238"/>
      <c r="N288" s="238"/>
      <c r="O288" s="238"/>
      <c r="P288" s="238"/>
      <c r="Q288" s="238"/>
      <c r="R288" s="238"/>
      <c r="S288" s="238"/>
      <c r="T288" s="238"/>
      <c r="U288" s="238"/>
    </row>
    <row r="289" spans="1:21" x14ac:dyDescent="0.45">
      <c r="A289" s="238"/>
      <c r="B289" s="238"/>
      <c r="C289" s="238"/>
      <c r="D289" s="238"/>
      <c r="E289" s="238"/>
      <c r="F289" s="238"/>
      <c r="G289" s="238"/>
      <c r="H289" s="238"/>
      <c r="I289" s="238"/>
      <c r="J289" s="238"/>
      <c r="K289" s="238"/>
      <c r="L289" s="238"/>
      <c r="M289" s="238"/>
      <c r="N289" s="238"/>
      <c r="O289" s="238"/>
      <c r="P289" s="238"/>
      <c r="Q289" s="238"/>
      <c r="R289" s="238"/>
      <c r="S289" s="238"/>
      <c r="T289" s="238"/>
      <c r="U289" s="238"/>
    </row>
    <row r="290" spans="1:21" x14ac:dyDescent="0.45">
      <c r="A290" s="238"/>
      <c r="B290" s="238"/>
      <c r="C290" s="238"/>
      <c r="D290" s="238"/>
      <c r="E290" s="238"/>
      <c r="F290" s="238"/>
      <c r="G290" s="238"/>
      <c r="H290" s="238"/>
      <c r="I290" s="238"/>
      <c r="J290" s="238"/>
      <c r="K290" s="238"/>
      <c r="L290" s="238"/>
      <c r="M290" s="238"/>
      <c r="N290" s="238"/>
      <c r="O290" s="238"/>
      <c r="P290" s="238"/>
      <c r="Q290" s="238"/>
      <c r="R290" s="238"/>
      <c r="S290" s="238"/>
      <c r="T290" s="238"/>
      <c r="U290" s="238"/>
    </row>
    <row r="291" spans="1:21" x14ac:dyDescent="0.45">
      <c r="A291" s="238"/>
      <c r="B291" s="238"/>
      <c r="C291" s="238"/>
      <c r="D291" s="238"/>
      <c r="E291" s="238"/>
      <c r="F291" s="238"/>
      <c r="G291" s="238"/>
      <c r="H291" s="238"/>
      <c r="I291" s="238"/>
      <c r="J291" s="238"/>
      <c r="K291" s="238"/>
      <c r="L291" s="238"/>
      <c r="M291" s="238"/>
      <c r="N291" s="238"/>
      <c r="O291" s="238"/>
      <c r="P291" s="238"/>
      <c r="Q291" s="238"/>
      <c r="R291" s="238"/>
      <c r="S291" s="238"/>
      <c r="T291" s="238"/>
      <c r="U291" s="238"/>
    </row>
    <row r="292" spans="1:21" x14ac:dyDescent="0.45">
      <c r="A292" s="238"/>
      <c r="B292" s="238"/>
      <c r="C292" s="238"/>
      <c r="D292" s="238"/>
      <c r="E292" s="238"/>
      <c r="F292" s="238"/>
      <c r="G292" s="238"/>
      <c r="H292" s="238"/>
      <c r="I292" s="238"/>
      <c r="J292" s="238"/>
      <c r="K292" s="238"/>
      <c r="L292" s="238"/>
      <c r="M292" s="238"/>
      <c r="N292" s="238"/>
      <c r="O292" s="238"/>
      <c r="P292" s="238"/>
      <c r="Q292" s="238"/>
      <c r="R292" s="238"/>
      <c r="S292" s="238"/>
      <c r="T292" s="238"/>
      <c r="U292" s="238"/>
    </row>
    <row r="293" spans="1:21" x14ac:dyDescent="0.45">
      <c r="A293" s="238"/>
      <c r="B293" s="238"/>
      <c r="C293" s="238"/>
      <c r="D293" s="238"/>
      <c r="E293" s="238"/>
      <c r="F293" s="238"/>
      <c r="G293" s="238"/>
      <c r="H293" s="238"/>
      <c r="I293" s="238"/>
      <c r="J293" s="238"/>
      <c r="K293" s="238"/>
      <c r="L293" s="238"/>
      <c r="M293" s="238"/>
      <c r="N293" s="238"/>
      <c r="O293" s="238"/>
      <c r="P293" s="238"/>
      <c r="Q293" s="238"/>
      <c r="R293" s="238"/>
      <c r="S293" s="238"/>
      <c r="T293" s="238"/>
      <c r="U293" s="238"/>
    </row>
    <row r="294" spans="1:21" x14ac:dyDescent="0.45">
      <c r="A294" s="238"/>
      <c r="B294" s="238"/>
      <c r="C294" s="238"/>
      <c r="D294" s="238"/>
      <c r="E294" s="238"/>
      <c r="F294" s="238"/>
      <c r="G294" s="238"/>
      <c r="H294" s="238"/>
      <c r="I294" s="238"/>
      <c r="J294" s="238"/>
      <c r="K294" s="238"/>
      <c r="L294" s="238"/>
      <c r="M294" s="238"/>
      <c r="N294" s="238"/>
      <c r="O294" s="238"/>
      <c r="P294" s="238"/>
      <c r="Q294" s="238"/>
      <c r="R294" s="238"/>
      <c r="S294" s="238"/>
      <c r="T294" s="238"/>
      <c r="U294" s="238"/>
    </row>
    <row r="295" spans="1:21" x14ac:dyDescent="0.45">
      <c r="A295" s="238"/>
      <c r="B295" s="238"/>
      <c r="C295" s="238"/>
      <c r="D295" s="238"/>
      <c r="E295" s="238"/>
      <c r="F295" s="238"/>
      <c r="G295" s="238"/>
      <c r="H295" s="238"/>
      <c r="I295" s="238"/>
      <c r="J295" s="238"/>
      <c r="K295" s="238"/>
      <c r="L295" s="238"/>
      <c r="M295" s="238"/>
      <c r="N295" s="238"/>
      <c r="O295" s="238"/>
      <c r="P295" s="238"/>
      <c r="Q295" s="238"/>
      <c r="R295" s="238"/>
      <c r="S295" s="238"/>
      <c r="T295" s="238"/>
      <c r="U295" s="238"/>
    </row>
    <row r="296" spans="1:21" x14ac:dyDescent="0.45">
      <c r="A296" s="238"/>
      <c r="B296" s="238"/>
      <c r="C296" s="238"/>
      <c r="D296" s="238"/>
      <c r="E296" s="238"/>
      <c r="F296" s="238"/>
      <c r="G296" s="238"/>
      <c r="H296" s="238"/>
      <c r="I296" s="238"/>
      <c r="J296" s="238"/>
      <c r="K296" s="238"/>
      <c r="L296" s="238"/>
      <c r="M296" s="238"/>
      <c r="N296" s="238"/>
      <c r="O296" s="238"/>
      <c r="P296" s="238"/>
      <c r="Q296" s="238"/>
      <c r="R296" s="238"/>
      <c r="S296" s="238"/>
      <c r="T296" s="238"/>
      <c r="U296" s="238"/>
    </row>
    <row r="297" spans="1:21" x14ac:dyDescent="0.45">
      <c r="A297" s="238"/>
      <c r="B297" s="238"/>
      <c r="C297" s="238"/>
      <c r="D297" s="238"/>
      <c r="E297" s="238"/>
      <c r="F297" s="238"/>
      <c r="G297" s="238"/>
      <c r="H297" s="238"/>
      <c r="I297" s="238"/>
      <c r="J297" s="238"/>
      <c r="K297" s="238"/>
      <c r="L297" s="238"/>
      <c r="M297" s="238"/>
      <c r="N297" s="238"/>
      <c r="O297" s="238"/>
      <c r="P297" s="238"/>
      <c r="Q297" s="238"/>
      <c r="R297" s="238"/>
      <c r="S297" s="238"/>
      <c r="T297" s="238"/>
      <c r="U297" s="238"/>
    </row>
    <row r="298" spans="1:21" x14ac:dyDescent="0.45">
      <c r="A298" s="238"/>
      <c r="B298" s="238"/>
      <c r="C298" s="238"/>
      <c r="D298" s="238"/>
      <c r="E298" s="238"/>
      <c r="F298" s="238"/>
      <c r="G298" s="238"/>
      <c r="H298" s="238"/>
      <c r="I298" s="238"/>
      <c r="J298" s="238"/>
      <c r="K298" s="238"/>
      <c r="L298" s="238"/>
      <c r="M298" s="238"/>
      <c r="N298" s="238"/>
      <c r="O298" s="238"/>
      <c r="P298" s="238"/>
      <c r="Q298" s="238"/>
      <c r="R298" s="238"/>
      <c r="S298" s="238"/>
      <c r="T298" s="238"/>
      <c r="U298" s="238"/>
    </row>
    <row r="299" spans="1:21" x14ac:dyDescent="0.45">
      <c r="A299" s="238"/>
      <c r="B299" s="238"/>
      <c r="C299" s="238"/>
      <c r="D299" s="238"/>
      <c r="E299" s="238"/>
      <c r="F299" s="238"/>
      <c r="G299" s="238"/>
      <c r="H299" s="238"/>
      <c r="I299" s="238"/>
      <c r="J299" s="238"/>
      <c r="K299" s="238"/>
      <c r="L299" s="238"/>
      <c r="M299" s="238"/>
      <c r="N299" s="238"/>
      <c r="O299" s="238"/>
      <c r="P299" s="238"/>
      <c r="Q299" s="238"/>
      <c r="R299" s="238"/>
      <c r="S299" s="238"/>
      <c r="T299" s="238"/>
      <c r="U299" s="238"/>
    </row>
    <row r="300" spans="1:21" x14ac:dyDescent="0.45">
      <c r="A300" s="238"/>
      <c r="B300" s="238"/>
      <c r="C300" s="238"/>
      <c r="D300" s="238"/>
      <c r="E300" s="238"/>
      <c r="F300" s="238"/>
      <c r="G300" s="238"/>
      <c r="H300" s="238"/>
      <c r="I300" s="238"/>
      <c r="J300" s="238"/>
      <c r="K300" s="238"/>
      <c r="L300" s="238"/>
      <c r="M300" s="238"/>
      <c r="N300" s="238"/>
      <c r="O300" s="238"/>
      <c r="P300" s="238"/>
      <c r="Q300" s="238"/>
      <c r="R300" s="238"/>
      <c r="S300" s="238"/>
      <c r="T300" s="238"/>
      <c r="U300" s="238"/>
    </row>
    <row r="301" spans="1:21" x14ac:dyDescent="0.45">
      <c r="A301" s="238"/>
      <c r="B301" s="238"/>
      <c r="C301" s="238"/>
      <c r="D301" s="238"/>
      <c r="E301" s="238"/>
      <c r="F301" s="238"/>
      <c r="G301" s="238"/>
      <c r="H301" s="238"/>
      <c r="I301" s="238"/>
      <c r="J301" s="238"/>
      <c r="K301" s="238"/>
      <c r="L301" s="238"/>
      <c r="M301" s="238"/>
      <c r="N301" s="238"/>
      <c r="O301" s="238"/>
      <c r="P301" s="238"/>
      <c r="Q301" s="238"/>
      <c r="R301" s="238"/>
      <c r="S301" s="238"/>
      <c r="T301" s="238"/>
      <c r="U301" s="238"/>
    </row>
    <row r="302" spans="1:21" x14ac:dyDescent="0.45">
      <c r="A302" s="238"/>
      <c r="B302" s="238"/>
      <c r="C302" s="238"/>
      <c r="D302" s="238"/>
      <c r="E302" s="238"/>
      <c r="F302" s="238"/>
      <c r="G302" s="238"/>
      <c r="H302" s="238"/>
      <c r="I302" s="238"/>
      <c r="J302" s="238"/>
      <c r="K302" s="238"/>
      <c r="L302" s="238"/>
      <c r="M302" s="238"/>
      <c r="N302" s="238"/>
      <c r="O302" s="238"/>
      <c r="P302" s="238"/>
      <c r="Q302" s="238"/>
      <c r="R302" s="238"/>
      <c r="S302" s="238"/>
      <c r="T302" s="238"/>
      <c r="U302" s="238"/>
    </row>
    <row r="303" spans="1:21" x14ac:dyDescent="0.45">
      <c r="A303" s="238"/>
      <c r="B303" s="238"/>
      <c r="C303" s="238"/>
      <c r="D303" s="238"/>
      <c r="E303" s="238"/>
      <c r="F303" s="238"/>
      <c r="G303" s="238"/>
      <c r="H303" s="238"/>
      <c r="I303" s="238"/>
      <c r="J303" s="238"/>
      <c r="K303" s="238"/>
      <c r="L303" s="238"/>
      <c r="M303" s="238"/>
      <c r="N303" s="238"/>
      <c r="O303" s="238"/>
      <c r="P303" s="238"/>
      <c r="Q303" s="238"/>
      <c r="R303" s="238"/>
      <c r="S303" s="238"/>
      <c r="T303" s="238"/>
      <c r="U303" s="238"/>
    </row>
    <row r="304" spans="1:21" x14ac:dyDescent="0.45">
      <c r="A304" s="238"/>
      <c r="B304" s="238"/>
      <c r="C304" s="238"/>
      <c r="D304" s="238"/>
      <c r="E304" s="238"/>
      <c r="F304" s="238"/>
      <c r="G304" s="238"/>
      <c r="H304" s="238"/>
      <c r="I304" s="238"/>
      <c r="J304" s="238"/>
      <c r="K304" s="238"/>
      <c r="L304" s="238"/>
      <c r="M304" s="238"/>
      <c r="N304" s="238"/>
      <c r="O304" s="238"/>
      <c r="P304" s="238"/>
      <c r="Q304" s="238"/>
      <c r="R304" s="238"/>
      <c r="S304" s="238"/>
      <c r="T304" s="238"/>
      <c r="U304" s="238"/>
    </row>
    <row r="305" spans="1:21" x14ac:dyDescent="0.45">
      <c r="A305" s="238"/>
      <c r="B305" s="238"/>
      <c r="C305" s="238"/>
      <c r="D305" s="238"/>
      <c r="E305" s="238"/>
      <c r="F305" s="238"/>
      <c r="G305" s="238"/>
      <c r="H305" s="238"/>
      <c r="I305" s="238"/>
      <c r="J305" s="238"/>
      <c r="K305" s="238"/>
      <c r="L305" s="238"/>
      <c r="M305" s="238"/>
      <c r="N305" s="238"/>
      <c r="O305" s="238"/>
      <c r="P305" s="238"/>
      <c r="Q305" s="238"/>
      <c r="R305" s="238"/>
      <c r="S305" s="238"/>
      <c r="T305" s="238"/>
      <c r="U305" s="238"/>
    </row>
    <row r="306" spans="1:21" x14ac:dyDescent="0.45">
      <c r="A306" s="238"/>
      <c r="B306" s="238"/>
      <c r="C306" s="238"/>
      <c r="D306" s="238"/>
      <c r="E306" s="238"/>
      <c r="F306" s="238"/>
      <c r="G306" s="238"/>
      <c r="H306" s="238"/>
      <c r="I306" s="238"/>
      <c r="J306" s="238"/>
      <c r="K306" s="238"/>
      <c r="L306" s="238"/>
      <c r="M306" s="238"/>
      <c r="N306" s="238"/>
      <c r="O306" s="238"/>
      <c r="P306" s="238"/>
      <c r="Q306" s="238"/>
      <c r="R306" s="238"/>
      <c r="S306" s="238"/>
      <c r="T306" s="238"/>
      <c r="U306" s="238"/>
    </row>
    <row r="307" spans="1:21" x14ac:dyDescent="0.45">
      <c r="A307" s="238"/>
      <c r="B307" s="238"/>
      <c r="C307" s="238"/>
      <c r="D307" s="238"/>
      <c r="E307" s="238"/>
      <c r="F307" s="238"/>
      <c r="G307" s="238"/>
      <c r="H307" s="238"/>
      <c r="I307" s="238"/>
      <c r="J307" s="238"/>
      <c r="K307" s="238"/>
      <c r="L307" s="238"/>
      <c r="M307" s="238"/>
      <c r="N307" s="238"/>
      <c r="O307" s="238"/>
      <c r="P307" s="238"/>
      <c r="Q307" s="238"/>
      <c r="R307" s="238"/>
      <c r="S307" s="238"/>
      <c r="T307" s="238"/>
      <c r="U307" s="238"/>
    </row>
    <row r="308" spans="1:21" x14ac:dyDescent="0.45">
      <c r="A308" s="238"/>
      <c r="B308" s="238"/>
      <c r="C308" s="238"/>
      <c r="D308" s="238"/>
      <c r="E308" s="238"/>
      <c r="F308" s="238"/>
      <c r="G308" s="238"/>
      <c r="H308" s="238"/>
      <c r="I308" s="238"/>
      <c r="J308" s="238"/>
      <c r="K308" s="238"/>
      <c r="L308" s="238"/>
      <c r="M308" s="238"/>
      <c r="N308" s="238"/>
      <c r="O308" s="238"/>
      <c r="P308" s="238"/>
      <c r="Q308" s="238"/>
      <c r="R308" s="238"/>
      <c r="S308" s="238"/>
      <c r="T308" s="238"/>
      <c r="U308" s="238"/>
    </row>
    <row r="309" spans="1:21" x14ac:dyDescent="0.45">
      <c r="A309" s="238"/>
      <c r="B309" s="238"/>
      <c r="C309" s="238"/>
      <c r="D309" s="238"/>
      <c r="E309" s="238"/>
      <c r="F309" s="238"/>
      <c r="G309" s="238"/>
      <c r="H309" s="238"/>
      <c r="I309" s="238"/>
      <c r="J309" s="238"/>
      <c r="K309" s="238"/>
      <c r="L309" s="238"/>
      <c r="M309" s="238"/>
      <c r="N309" s="238"/>
      <c r="O309" s="238"/>
      <c r="P309" s="238"/>
      <c r="Q309" s="238"/>
      <c r="R309" s="238"/>
      <c r="S309" s="238"/>
      <c r="T309" s="238"/>
      <c r="U309" s="238"/>
    </row>
    <row r="310" spans="1:21" x14ac:dyDescent="0.45">
      <c r="A310" s="238"/>
      <c r="B310" s="238"/>
      <c r="C310" s="238"/>
      <c r="D310" s="238"/>
      <c r="E310" s="238"/>
      <c r="F310" s="238"/>
      <c r="G310" s="238"/>
      <c r="H310" s="238"/>
      <c r="I310" s="238"/>
      <c r="J310" s="238"/>
      <c r="K310" s="238"/>
      <c r="L310" s="238"/>
      <c r="M310" s="238"/>
      <c r="N310" s="238"/>
      <c r="O310" s="238"/>
      <c r="P310" s="238"/>
      <c r="Q310" s="238"/>
      <c r="R310" s="238"/>
      <c r="S310" s="238"/>
      <c r="T310" s="238"/>
      <c r="U310" s="238"/>
    </row>
    <row r="311" spans="1:21" x14ac:dyDescent="0.45">
      <c r="A311" s="238"/>
      <c r="B311" s="238"/>
      <c r="C311" s="238"/>
      <c r="D311" s="238"/>
      <c r="E311" s="238"/>
      <c r="F311" s="238"/>
      <c r="G311" s="238"/>
      <c r="H311" s="238"/>
      <c r="I311" s="238"/>
      <c r="J311" s="238"/>
      <c r="K311" s="238"/>
      <c r="L311" s="238"/>
      <c r="M311" s="238"/>
      <c r="N311" s="238"/>
      <c r="O311" s="238"/>
      <c r="P311" s="238"/>
      <c r="Q311" s="238"/>
      <c r="R311" s="238"/>
      <c r="S311" s="238"/>
      <c r="T311" s="238"/>
      <c r="U311" s="238"/>
    </row>
    <row r="312" spans="1:21" x14ac:dyDescent="0.45">
      <c r="A312" s="238"/>
      <c r="B312" s="238"/>
      <c r="C312" s="238"/>
      <c r="D312" s="238"/>
      <c r="E312" s="238"/>
      <c r="F312" s="238"/>
      <c r="G312" s="238"/>
      <c r="H312" s="238"/>
      <c r="I312" s="238"/>
      <c r="J312" s="238"/>
      <c r="K312" s="238"/>
      <c r="L312" s="238"/>
      <c r="M312" s="238"/>
      <c r="N312" s="238"/>
      <c r="O312" s="238"/>
      <c r="P312" s="238"/>
      <c r="Q312" s="238"/>
      <c r="R312" s="238"/>
      <c r="S312" s="238"/>
      <c r="T312" s="238"/>
      <c r="U312" s="238"/>
    </row>
    <row r="313" spans="1:21" x14ac:dyDescent="0.45">
      <c r="A313" s="238"/>
      <c r="B313" s="238"/>
      <c r="C313" s="238"/>
      <c r="D313" s="238"/>
      <c r="E313" s="238"/>
      <c r="F313" s="238"/>
      <c r="G313" s="238"/>
      <c r="H313" s="238"/>
      <c r="I313" s="238"/>
      <c r="J313" s="238"/>
      <c r="K313" s="238"/>
      <c r="L313" s="238"/>
      <c r="M313" s="238"/>
      <c r="N313" s="238"/>
      <c r="O313" s="238"/>
      <c r="P313" s="238"/>
      <c r="Q313" s="238"/>
      <c r="R313" s="238"/>
      <c r="S313" s="238"/>
      <c r="T313" s="238"/>
      <c r="U313" s="238"/>
    </row>
    <row r="314" spans="1:21" x14ac:dyDescent="0.45">
      <c r="A314" s="238"/>
      <c r="B314" s="238"/>
      <c r="C314" s="238"/>
      <c r="D314" s="238"/>
      <c r="E314" s="238"/>
      <c r="F314" s="238"/>
      <c r="G314" s="238"/>
      <c r="H314" s="238"/>
      <c r="I314" s="238"/>
      <c r="J314" s="238"/>
      <c r="K314" s="238"/>
      <c r="L314" s="238"/>
      <c r="M314" s="238"/>
      <c r="N314" s="238"/>
      <c r="O314" s="238"/>
      <c r="P314" s="238"/>
      <c r="Q314" s="238"/>
      <c r="R314" s="238"/>
      <c r="S314" s="238"/>
      <c r="T314" s="238"/>
      <c r="U314" s="238"/>
    </row>
    <row r="315" spans="1:21" x14ac:dyDescent="0.45">
      <c r="A315" s="238"/>
      <c r="B315" s="238"/>
      <c r="C315" s="238"/>
      <c r="D315" s="238"/>
      <c r="E315" s="238"/>
      <c r="F315" s="238"/>
      <c r="G315" s="238"/>
      <c r="H315" s="238"/>
      <c r="I315" s="238"/>
      <c r="J315" s="238"/>
      <c r="K315" s="238"/>
      <c r="L315" s="238"/>
      <c r="M315" s="238"/>
      <c r="N315" s="238"/>
      <c r="O315" s="238"/>
      <c r="P315" s="238"/>
      <c r="Q315" s="238"/>
      <c r="R315" s="238"/>
      <c r="S315" s="238"/>
      <c r="T315" s="238"/>
      <c r="U315" s="238"/>
    </row>
    <row r="316" spans="1:21" x14ac:dyDescent="0.45">
      <c r="A316" s="238"/>
      <c r="B316" s="238"/>
      <c r="C316" s="238"/>
      <c r="D316" s="238"/>
      <c r="E316" s="238"/>
      <c r="F316" s="238"/>
      <c r="G316" s="238"/>
      <c r="H316" s="238"/>
      <c r="I316" s="238"/>
      <c r="J316" s="238"/>
      <c r="K316" s="238"/>
      <c r="L316" s="238"/>
      <c r="M316" s="238"/>
      <c r="N316" s="238"/>
      <c r="O316" s="238"/>
      <c r="P316" s="238"/>
      <c r="Q316" s="238"/>
      <c r="R316" s="238"/>
      <c r="S316" s="238"/>
      <c r="T316" s="238"/>
      <c r="U316" s="238"/>
    </row>
    <row r="317" spans="1:21" x14ac:dyDescent="0.45">
      <c r="A317" s="238"/>
      <c r="B317" s="238"/>
      <c r="C317" s="238"/>
      <c r="D317" s="238"/>
      <c r="E317" s="238"/>
      <c r="F317" s="238"/>
      <c r="G317" s="238"/>
      <c r="H317" s="238"/>
      <c r="I317" s="238"/>
      <c r="J317" s="238"/>
      <c r="K317" s="238"/>
      <c r="L317" s="238"/>
      <c r="M317" s="238"/>
      <c r="N317" s="238"/>
      <c r="O317" s="238"/>
      <c r="P317" s="238"/>
      <c r="Q317" s="238"/>
      <c r="R317" s="238"/>
      <c r="S317" s="238"/>
      <c r="T317" s="238"/>
      <c r="U317" s="238"/>
    </row>
    <row r="318" spans="1:21" x14ac:dyDescent="0.45">
      <c r="A318" s="238"/>
      <c r="B318" s="238"/>
      <c r="C318" s="238"/>
      <c r="D318" s="238"/>
      <c r="E318" s="238"/>
      <c r="F318" s="238"/>
      <c r="G318" s="238"/>
      <c r="H318" s="238"/>
      <c r="I318" s="238"/>
      <c r="J318" s="238"/>
      <c r="K318" s="238"/>
      <c r="L318" s="238"/>
      <c r="M318" s="238"/>
      <c r="N318" s="238"/>
      <c r="O318" s="238"/>
      <c r="P318" s="238"/>
      <c r="Q318" s="238"/>
      <c r="R318" s="238"/>
      <c r="S318" s="238"/>
      <c r="T318" s="238"/>
      <c r="U318" s="238"/>
    </row>
    <row r="319" spans="1:21" x14ac:dyDescent="0.45">
      <c r="A319" s="238"/>
      <c r="B319" s="238"/>
      <c r="C319" s="238"/>
      <c r="D319" s="238"/>
      <c r="E319" s="238"/>
      <c r="F319" s="238"/>
      <c r="G319" s="238"/>
      <c r="H319" s="238"/>
      <c r="I319" s="238"/>
      <c r="J319" s="238"/>
      <c r="K319" s="238"/>
      <c r="L319" s="238"/>
      <c r="M319" s="238"/>
      <c r="N319" s="238"/>
      <c r="O319" s="238"/>
      <c r="P319" s="238"/>
      <c r="Q319" s="238"/>
      <c r="R319" s="238"/>
      <c r="S319" s="238"/>
      <c r="T319" s="238"/>
      <c r="U319" s="238"/>
    </row>
    <row r="320" spans="1:21" x14ac:dyDescent="0.45">
      <c r="A320" s="238"/>
      <c r="B320" s="238"/>
      <c r="C320" s="238"/>
      <c r="D320" s="238"/>
      <c r="E320" s="238"/>
      <c r="F320" s="238"/>
      <c r="G320" s="238"/>
      <c r="H320" s="238"/>
      <c r="I320" s="238"/>
      <c r="J320" s="238"/>
      <c r="K320" s="238"/>
      <c r="L320" s="238"/>
      <c r="M320" s="238"/>
      <c r="N320" s="238"/>
      <c r="O320" s="238"/>
      <c r="P320" s="238"/>
      <c r="Q320" s="238"/>
      <c r="R320" s="238"/>
      <c r="S320" s="238"/>
      <c r="T320" s="238"/>
      <c r="U320" s="238"/>
    </row>
    <row r="321" spans="1:21" x14ac:dyDescent="0.45">
      <c r="A321" s="238"/>
      <c r="B321" s="238"/>
      <c r="C321" s="238"/>
      <c r="D321" s="238"/>
      <c r="E321" s="238"/>
      <c r="F321" s="238"/>
      <c r="G321" s="238"/>
      <c r="H321" s="238"/>
      <c r="I321" s="238"/>
      <c r="J321" s="238"/>
      <c r="K321" s="238"/>
      <c r="L321" s="238"/>
      <c r="M321" s="238"/>
      <c r="N321" s="238"/>
      <c r="O321" s="238"/>
      <c r="P321" s="238"/>
      <c r="Q321" s="238"/>
      <c r="R321" s="238"/>
      <c r="S321" s="238"/>
      <c r="T321" s="238"/>
      <c r="U321" s="238"/>
    </row>
    <row r="322" spans="1:21" x14ac:dyDescent="0.45">
      <c r="A322" s="238"/>
      <c r="B322" s="238"/>
      <c r="C322" s="238"/>
      <c r="D322" s="238"/>
      <c r="E322" s="238"/>
      <c r="F322" s="238"/>
      <c r="G322" s="238"/>
      <c r="H322" s="238"/>
      <c r="I322" s="238"/>
      <c r="J322" s="238"/>
      <c r="K322" s="238"/>
      <c r="L322" s="238"/>
      <c r="M322" s="238"/>
      <c r="N322" s="238"/>
      <c r="O322" s="238"/>
      <c r="P322" s="238"/>
      <c r="Q322" s="238"/>
      <c r="R322" s="238"/>
      <c r="S322" s="238"/>
      <c r="T322" s="238"/>
      <c r="U322" s="238"/>
    </row>
    <row r="323" spans="1:21" x14ac:dyDescent="0.45">
      <c r="A323" s="238"/>
      <c r="B323" s="238"/>
      <c r="C323" s="238"/>
      <c r="D323" s="238"/>
      <c r="E323" s="238"/>
      <c r="F323" s="238"/>
      <c r="G323" s="238"/>
      <c r="H323" s="238"/>
      <c r="I323" s="238"/>
      <c r="J323" s="238"/>
      <c r="K323" s="238"/>
      <c r="L323" s="238"/>
      <c r="M323" s="238"/>
      <c r="N323" s="238"/>
      <c r="O323" s="238"/>
      <c r="P323" s="238"/>
      <c r="Q323" s="238"/>
      <c r="R323" s="238"/>
      <c r="S323" s="238"/>
      <c r="T323" s="238"/>
      <c r="U323" s="238"/>
    </row>
    <row r="324" spans="1:21" x14ac:dyDescent="0.45">
      <c r="A324" s="238"/>
      <c r="B324" s="238"/>
      <c r="C324" s="238"/>
      <c r="D324" s="238"/>
      <c r="E324" s="238"/>
      <c r="F324" s="238"/>
      <c r="G324" s="238"/>
      <c r="H324" s="238"/>
      <c r="I324" s="238"/>
      <c r="J324" s="238"/>
      <c r="K324" s="238"/>
      <c r="L324" s="238"/>
      <c r="M324" s="238"/>
      <c r="N324" s="238"/>
      <c r="O324" s="238"/>
      <c r="P324" s="238"/>
      <c r="Q324" s="238"/>
      <c r="R324" s="238"/>
      <c r="S324" s="238"/>
      <c r="T324" s="238"/>
      <c r="U324" s="238"/>
    </row>
    <row r="325" spans="1:21" x14ac:dyDescent="0.45">
      <c r="A325" s="238"/>
      <c r="B325" s="238"/>
      <c r="C325" s="238"/>
      <c r="D325" s="238"/>
      <c r="E325" s="238"/>
      <c r="F325" s="238"/>
      <c r="G325" s="238"/>
      <c r="H325" s="238"/>
      <c r="I325" s="238"/>
      <c r="J325" s="238"/>
      <c r="K325" s="238"/>
      <c r="L325" s="238"/>
      <c r="M325" s="238"/>
      <c r="N325" s="238"/>
      <c r="O325" s="238"/>
      <c r="P325" s="238"/>
      <c r="Q325" s="238"/>
      <c r="R325" s="238"/>
      <c r="S325" s="238"/>
      <c r="T325" s="238"/>
      <c r="U325" s="238"/>
    </row>
    <row r="326" spans="1:21" x14ac:dyDescent="0.45">
      <c r="A326" s="238"/>
      <c r="B326" s="238"/>
      <c r="C326" s="238"/>
      <c r="D326" s="238"/>
      <c r="E326" s="238"/>
      <c r="F326" s="238"/>
      <c r="G326" s="238"/>
      <c r="H326" s="238"/>
      <c r="I326" s="238"/>
      <c r="J326" s="238"/>
      <c r="K326" s="238"/>
      <c r="L326" s="238"/>
      <c r="M326" s="238"/>
      <c r="N326" s="238"/>
      <c r="O326" s="238"/>
      <c r="P326" s="238"/>
      <c r="Q326" s="238"/>
      <c r="R326" s="238"/>
      <c r="S326" s="238"/>
      <c r="T326" s="238"/>
      <c r="U326" s="238"/>
    </row>
    <row r="327" spans="1:21" x14ac:dyDescent="0.45">
      <c r="A327" s="238"/>
      <c r="B327" s="238"/>
      <c r="C327" s="238"/>
      <c r="D327" s="238"/>
      <c r="E327" s="238"/>
      <c r="F327" s="238"/>
      <c r="G327" s="238"/>
      <c r="H327" s="238"/>
      <c r="I327" s="238"/>
      <c r="J327" s="238"/>
      <c r="K327" s="238"/>
      <c r="L327" s="238"/>
      <c r="M327" s="238"/>
      <c r="N327" s="238"/>
      <c r="O327" s="238"/>
      <c r="P327" s="238"/>
      <c r="Q327" s="238"/>
      <c r="R327" s="238"/>
      <c r="S327" s="238"/>
      <c r="T327" s="238"/>
      <c r="U327" s="238"/>
    </row>
    <row r="328" spans="1:21" x14ac:dyDescent="0.45">
      <c r="A328" s="238"/>
      <c r="B328" s="238"/>
      <c r="C328" s="238"/>
      <c r="D328" s="238"/>
      <c r="E328" s="238"/>
      <c r="F328" s="238"/>
      <c r="G328" s="238"/>
      <c r="H328" s="238"/>
      <c r="I328" s="238"/>
      <c r="J328" s="238"/>
      <c r="K328" s="238"/>
      <c r="L328" s="238"/>
      <c r="M328" s="238"/>
      <c r="N328" s="238"/>
      <c r="O328" s="238"/>
      <c r="P328" s="238"/>
      <c r="Q328" s="238"/>
      <c r="R328" s="238"/>
      <c r="S328" s="238"/>
      <c r="T328" s="238"/>
      <c r="U328" s="238"/>
    </row>
    <row r="329" spans="1:21" x14ac:dyDescent="0.45">
      <c r="A329" s="238"/>
      <c r="B329" s="238"/>
      <c r="C329" s="238"/>
      <c r="D329" s="238"/>
      <c r="E329" s="238"/>
      <c r="F329" s="238"/>
      <c r="G329" s="238"/>
      <c r="H329" s="238"/>
      <c r="I329" s="238"/>
      <c r="J329" s="238"/>
      <c r="K329" s="238"/>
      <c r="L329" s="238"/>
      <c r="M329" s="238"/>
      <c r="N329" s="238"/>
      <c r="O329" s="238"/>
      <c r="P329" s="238"/>
      <c r="Q329" s="238"/>
      <c r="R329" s="238"/>
      <c r="S329" s="238"/>
      <c r="T329" s="238"/>
      <c r="U329" s="238"/>
    </row>
    <row r="330" spans="1:21" x14ac:dyDescent="0.45">
      <c r="A330" s="238"/>
      <c r="B330" s="238"/>
      <c r="C330" s="238"/>
      <c r="D330" s="238"/>
      <c r="E330" s="238"/>
      <c r="F330" s="238"/>
      <c r="G330" s="238"/>
      <c r="H330" s="238"/>
      <c r="I330" s="238"/>
      <c r="J330" s="238"/>
      <c r="K330" s="238"/>
      <c r="L330" s="238"/>
      <c r="M330" s="238"/>
      <c r="N330" s="238"/>
      <c r="O330" s="238"/>
      <c r="P330" s="238"/>
      <c r="Q330" s="238"/>
      <c r="R330" s="238"/>
      <c r="S330" s="238"/>
      <c r="T330" s="238"/>
      <c r="U330" s="238"/>
    </row>
    <row r="331" spans="1:21" x14ac:dyDescent="0.45">
      <c r="A331" s="238"/>
      <c r="B331" s="238"/>
      <c r="C331" s="238"/>
      <c r="D331" s="238"/>
      <c r="E331" s="238"/>
      <c r="F331" s="238"/>
      <c r="G331" s="238"/>
      <c r="H331" s="238"/>
      <c r="I331" s="238"/>
      <c r="J331" s="238"/>
      <c r="K331" s="238"/>
      <c r="L331" s="238"/>
      <c r="M331" s="238"/>
      <c r="N331" s="238"/>
      <c r="O331" s="238"/>
      <c r="P331" s="238"/>
      <c r="Q331" s="238"/>
      <c r="R331" s="238"/>
      <c r="S331" s="238"/>
      <c r="T331" s="238"/>
      <c r="U331" s="238"/>
    </row>
    <row r="332" spans="1:21" x14ac:dyDescent="0.45">
      <c r="A332" s="238"/>
      <c r="B332" s="238"/>
      <c r="C332" s="238"/>
      <c r="D332" s="238"/>
      <c r="E332" s="238"/>
      <c r="F332" s="238"/>
      <c r="G332" s="238"/>
      <c r="H332" s="238"/>
      <c r="I332" s="238"/>
      <c r="J332" s="238"/>
      <c r="K332" s="238"/>
      <c r="L332" s="238"/>
      <c r="M332" s="238"/>
      <c r="N332" s="238"/>
      <c r="O332" s="238"/>
      <c r="P332" s="238"/>
      <c r="Q332" s="238"/>
      <c r="R332" s="238"/>
      <c r="S332" s="238"/>
      <c r="T332" s="238"/>
      <c r="U332" s="238"/>
    </row>
    <row r="333" spans="1:21" x14ac:dyDescent="0.45">
      <c r="A333" s="238"/>
      <c r="B333" s="238"/>
      <c r="C333" s="238"/>
      <c r="D333" s="238"/>
      <c r="E333" s="238"/>
      <c r="F333" s="238"/>
      <c r="G333" s="238"/>
      <c r="H333" s="238"/>
      <c r="I333" s="238"/>
      <c r="J333" s="238"/>
      <c r="K333" s="238"/>
      <c r="L333" s="238"/>
      <c r="M333" s="238"/>
      <c r="N333" s="238"/>
      <c r="O333" s="238"/>
      <c r="P333" s="238"/>
      <c r="Q333" s="238"/>
      <c r="R333" s="238"/>
      <c r="S333" s="238"/>
      <c r="T333" s="238"/>
      <c r="U333" s="238"/>
    </row>
    <row r="334" spans="1:21" x14ac:dyDescent="0.45">
      <c r="A334" s="238"/>
      <c r="B334" s="238"/>
      <c r="C334" s="238"/>
      <c r="D334" s="238"/>
      <c r="E334" s="238"/>
      <c r="F334" s="238"/>
      <c r="G334" s="238"/>
      <c r="H334" s="238"/>
      <c r="I334" s="238"/>
      <c r="J334" s="238"/>
      <c r="K334" s="238"/>
      <c r="L334" s="238"/>
      <c r="M334" s="238"/>
      <c r="N334" s="238"/>
      <c r="O334" s="238"/>
      <c r="P334" s="238"/>
      <c r="Q334" s="238"/>
      <c r="R334" s="238"/>
      <c r="S334" s="238"/>
      <c r="T334" s="238"/>
      <c r="U334" s="238"/>
    </row>
    <row r="335" spans="1:21" x14ac:dyDescent="0.45">
      <c r="A335" s="238"/>
      <c r="B335" s="238"/>
      <c r="C335" s="238"/>
      <c r="D335" s="238"/>
      <c r="E335" s="238"/>
      <c r="F335" s="238"/>
      <c r="G335" s="238"/>
      <c r="H335" s="238"/>
      <c r="I335" s="238"/>
      <c r="J335" s="238"/>
      <c r="K335" s="238"/>
      <c r="L335" s="238"/>
      <c r="M335" s="238"/>
      <c r="N335" s="238"/>
      <c r="O335" s="238"/>
      <c r="P335" s="238"/>
      <c r="Q335" s="238"/>
      <c r="R335" s="238"/>
      <c r="S335" s="238"/>
      <c r="T335" s="238"/>
      <c r="U335" s="238"/>
    </row>
    <row r="336" spans="1:21" x14ac:dyDescent="0.45">
      <c r="A336" s="238"/>
      <c r="B336" s="238"/>
      <c r="C336" s="238"/>
      <c r="D336" s="238"/>
      <c r="E336" s="238"/>
      <c r="F336" s="238"/>
      <c r="G336" s="238"/>
      <c r="H336" s="238"/>
      <c r="I336" s="238"/>
      <c r="J336" s="238"/>
      <c r="K336" s="238"/>
      <c r="L336" s="238"/>
      <c r="M336" s="238"/>
      <c r="N336" s="238"/>
      <c r="O336" s="238"/>
      <c r="P336" s="238"/>
      <c r="Q336" s="238"/>
      <c r="R336" s="238"/>
      <c r="S336" s="238"/>
      <c r="T336" s="238"/>
      <c r="U336" s="238"/>
    </row>
    <row r="337" spans="1:21" x14ac:dyDescent="0.45">
      <c r="A337" s="238"/>
      <c r="B337" s="238"/>
      <c r="C337" s="238"/>
      <c r="D337" s="238"/>
      <c r="E337" s="238"/>
      <c r="F337" s="238"/>
      <c r="G337" s="238"/>
      <c r="H337" s="238"/>
      <c r="I337" s="238"/>
      <c r="J337" s="238"/>
      <c r="K337" s="238"/>
      <c r="L337" s="238"/>
      <c r="M337" s="238"/>
      <c r="N337" s="238"/>
      <c r="O337" s="238"/>
      <c r="P337" s="238"/>
      <c r="Q337" s="238"/>
      <c r="R337" s="238"/>
      <c r="S337" s="238"/>
      <c r="T337" s="238"/>
      <c r="U337" s="238"/>
    </row>
    <row r="338" spans="1:21" x14ac:dyDescent="0.45">
      <c r="A338" s="238"/>
      <c r="B338" s="238"/>
      <c r="C338" s="238"/>
      <c r="D338" s="238"/>
      <c r="E338" s="238"/>
      <c r="F338" s="238"/>
      <c r="G338" s="238"/>
      <c r="H338" s="238"/>
      <c r="I338" s="238"/>
      <c r="J338" s="238"/>
      <c r="K338" s="238"/>
      <c r="L338" s="238"/>
      <c r="M338" s="238"/>
      <c r="N338" s="238"/>
      <c r="O338" s="238"/>
      <c r="P338" s="238"/>
      <c r="Q338" s="238"/>
      <c r="R338" s="238"/>
      <c r="S338" s="238"/>
      <c r="T338" s="238"/>
      <c r="U338" s="238"/>
    </row>
    <row r="339" spans="1:21" x14ac:dyDescent="0.45">
      <c r="A339" s="238"/>
      <c r="B339" s="238"/>
      <c r="C339" s="238"/>
      <c r="D339" s="238"/>
      <c r="E339" s="238"/>
      <c r="F339" s="238"/>
      <c r="G339" s="238"/>
      <c r="H339" s="238"/>
      <c r="I339" s="238"/>
      <c r="J339" s="238"/>
      <c r="K339" s="238"/>
      <c r="L339" s="238"/>
      <c r="M339" s="238"/>
      <c r="N339" s="238"/>
      <c r="O339" s="238"/>
      <c r="P339" s="238"/>
      <c r="Q339" s="238"/>
      <c r="R339" s="238"/>
      <c r="S339" s="238"/>
      <c r="T339" s="238"/>
      <c r="U339" s="238"/>
    </row>
    <row r="340" spans="1:21" x14ac:dyDescent="0.45">
      <c r="A340" s="238"/>
      <c r="B340" s="238"/>
      <c r="C340" s="238"/>
      <c r="D340" s="238"/>
      <c r="E340" s="238"/>
      <c r="F340" s="238"/>
      <c r="G340" s="238"/>
      <c r="H340" s="238"/>
      <c r="I340" s="238"/>
      <c r="J340" s="238"/>
      <c r="K340" s="238"/>
      <c r="L340" s="238"/>
      <c r="M340" s="238"/>
      <c r="N340" s="238"/>
      <c r="O340" s="238"/>
      <c r="P340" s="238"/>
      <c r="Q340" s="238"/>
      <c r="R340" s="238"/>
      <c r="S340" s="238"/>
      <c r="T340" s="238"/>
      <c r="U340" s="238"/>
    </row>
    <row r="341" spans="1:21" x14ac:dyDescent="0.45">
      <c r="A341" s="238"/>
      <c r="B341" s="238"/>
      <c r="C341" s="238"/>
      <c r="D341" s="238"/>
      <c r="E341" s="238"/>
      <c r="F341" s="238"/>
      <c r="G341" s="238"/>
      <c r="H341" s="238"/>
      <c r="I341" s="238"/>
      <c r="J341" s="238"/>
      <c r="K341" s="238"/>
      <c r="L341" s="238"/>
      <c r="M341" s="238"/>
      <c r="N341" s="238"/>
      <c r="O341" s="238"/>
      <c r="P341" s="238"/>
      <c r="Q341" s="238"/>
      <c r="R341" s="238"/>
      <c r="S341" s="238"/>
      <c r="T341" s="238"/>
      <c r="U341" s="238"/>
    </row>
    <row r="342" spans="1:21" x14ac:dyDescent="0.45">
      <c r="A342" s="238"/>
      <c r="B342" s="238"/>
      <c r="C342" s="238"/>
      <c r="D342" s="238"/>
      <c r="E342" s="238"/>
      <c r="F342" s="238"/>
      <c r="G342" s="238"/>
      <c r="H342" s="238"/>
      <c r="I342" s="238"/>
      <c r="J342" s="238"/>
      <c r="K342" s="238"/>
      <c r="L342" s="238"/>
      <c r="M342" s="238"/>
      <c r="N342" s="238"/>
      <c r="O342" s="238"/>
      <c r="P342" s="238"/>
      <c r="Q342" s="238"/>
      <c r="R342" s="238"/>
      <c r="S342" s="238"/>
      <c r="T342" s="238"/>
      <c r="U342" s="238"/>
    </row>
    <row r="343" spans="1:21" x14ac:dyDescent="0.45">
      <c r="A343" s="238"/>
      <c r="B343" s="238"/>
      <c r="C343" s="238"/>
      <c r="D343" s="238"/>
      <c r="E343" s="238"/>
      <c r="F343" s="238"/>
      <c r="G343" s="238"/>
      <c r="H343" s="238"/>
      <c r="I343" s="238"/>
      <c r="J343" s="238"/>
      <c r="K343" s="238"/>
      <c r="L343" s="238"/>
      <c r="M343" s="238"/>
      <c r="N343" s="238"/>
      <c r="O343" s="238"/>
      <c r="P343" s="238"/>
      <c r="Q343" s="238"/>
      <c r="R343" s="238"/>
      <c r="S343" s="238"/>
      <c r="T343" s="238"/>
      <c r="U343" s="238"/>
    </row>
    <row r="344" spans="1:21" x14ac:dyDescent="0.45">
      <c r="A344" s="238"/>
      <c r="B344" s="238"/>
      <c r="C344" s="238"/>
      <c r="D344" s="238"/>
      <c r="E344" s="238"/>
      <c r="F344" s="238"/>
      <c r="G344" s="238"/>
      <c r="H344" s="238"/>
      <c r="I344" s="238"/>
      <c r="J344" s="238"/>
      <c r="K344" s="238"/>
      <c r="L344" s="238"/>
      <c r="M344" s="238"/>
      <c r="N344" s="238"/>
      <c r="O344" s="238"/>
      <c r="P344" s="238"/>
      <c r="Q344" s="238"/>
      <c r="R344" s="238"/>
      <c r="S344" s="238"/>
      <c r="T344" s="238"/>
      <c r="U344" s="238"/>
    </row>
    <row r="345" spans="1:21" x14ac:dyDescent="0.45">
      <c r="A345" s="238"/>
      <c r="B345" s="238"/>
      <c r="C345" s="238"/>
      <c r="D345" s="238"/>
      <c r="E345" s="238"/>
      <c r="F345" s="238"/>
      <c r="G345" s="238"/>
      <c r="H345" s="238"/>
      <c r="I345" s="238"/>
      <c r="J345" s="238"/>
      <c r="K345" s="238"/>
      <c r="L345" s="238"/>
      <c r="M345" s="238"/>
      <c r="N345" s="238"/>
      <c r="O345" s="238"/>
      <c r="P345" s="238"/>
      <c r="Q345" s="238"/>
      <c r="R345" s="238"/>
      <c r="S345" s="238"/>
      <c r="T345" s="238"/>
      <c r="U345" s="238"/>
    </row>
    <row r="346" spans="1:21" x14ac:dyDescent="0.45">
      <c r="A346" s="238"/>
      <c r="B346" s="238"/>
      <c r="C346" s="238"/>
      <c r="D346" s="238"/>
      <c r="E346" s="238"/>
      <c r="F346" s="238"/>
      <c r="G346" s="238"/>
      <c r="H346" s="238"/>
      <c r="I346" s="238"/>
      <c r="J346" s="238"/>
      <c r="K346" s="238"/>
      <c r="L346" s="238"/>
      <c r="M346" s="238"/>
      <c r="N346" s="238"/>
      <c r="O346" s="238"/>
      <c r="P346" s="238"/>
      <c r="Q346" s="238"/>
      <c r="R346" s="238"/>
      <c r="S346" s="238"/>
      <c r="T346" s="238"/>
      <c r="U346" s="238"/>
    </row>
    <row r="347" spans="1:21" x14ac:dyDescent="0.45">
      <c r="A347" s="238"/>
      <c r="B347" s="238"/>
      <c r="C347" s="238"/>
      <c r="D347" s="238"/>
      <c r="E347" s="238"/>
      <c r="F347" s="238"/>
      <c r="G347" s="238"/>
      <c r="H347" s="238"/>
      <c r="I347" s="238"/>
      <c r="J347" s="238"/>
      <c r="K347" s="238"/>
      <c r="L347" s="238"/>
      <c r="M347" s="238"/>
      <c r="N347" s="238"/>
      <c r="O347" s="238"/>
      <c r="P347" s="238"/>
      <c r="Q347" s="238"/>
      <c r="R347" s="238"/>
      <c r="S347" s="238"/>
      <c r="T347" s="238"/>
      <c r="U347" s="238"/>
    </row>
    <row r="348" spans="1:21" x14ac:dyDescent="0.45">
      <c r="A348" s="238"/>
      <c r="B348" s="238"/>
      <c r="C348" s="238"/>
      <c r="D348" s="238"/>
      <c r="E348" s="238"/>
      <c r="F348" s="238"/>
      <c r="G348" s="238"/>
      <c r="H348" s="238"/>
      <c r="I348" s="238"/>
      <c r="J348" s="238"/>
      <c r="K348" s="238"/>
      <c r="L348" s="238"/>
      <c r="M348" s="238"/>
      <c r="N348" s="238"/>
      <c r="O348" s="238"/>
      <c r="P348" s="238"/>
      <c r="Q348" s="238"/>
      <c r="R348" s="238"/>
      <c r="S348" s="238"/>
      <c r="T348" s="238"/>
      <c r="U348" s="238"/>
    </row>
  </sheetData>
  <hyperlinks>
    <hyperlink ref="C9" r:id="rId1" display="https://ust.is/library/Skrar/Atvinnulif/Loftslagsbreytingar/NIR 2018 15 April submission.pdf"/>
    <hyperlink ref="C12" r:id="rId2" display="https://arsskyrsla2017.or.is/documents/41/Umhverfisuppgj%C3%B6r_samst%C3%A6%C3%B0u_OR_2015-2017.pdf"/>
    <hyperlink ref="C20" r:id="rId3" display="https://orkustofnun.is/yfirflokkur/raforkunotandinn/uppruni-raforku/uppruni-raforku-201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zoomScaleNormal="100" workbookViewId="0">
      <selection activeCell="I11" sqref="I11"/>
    </sheetView>
  </sheetViews>
  <sheetFormatPr defaultColWidth="9" defaultRowHeight="12.75" x14ac:dyDescent="0.35"/>
  <cols>
    <col min="1" max="1" width="9" style="242"/>
    <col min="2" max="2" width="10.125" style="242" bestFit="1" customWidth="1"/>
    <col min="3" max="3" width="51.3125" style="242" customWidth="1"/>
    <col min="4" max="16384" width="9" style="242"/>
  </cols>
  <sheetData>
    <row r="1" spans="1:7" ht="13.15" x14ac:dyDescent="0.4">
      <c r="A1" s="241" t="s">
        <v>48</v>
      </c>
      <c r="B1" s="241" t="s">
        <v>51</v>
      </c>
      <c r="C1" s="241" t="s">
        <v>49</v>
      </c>
      <c r="D1" s="241"/>
    </row>
    <row r="2" spans="1:7" x14ac:dyDescent="0.35">
      <c r="A2" s="242" t="s">
        <v>50</v>
      </c>
      <c r="B2" s="244">
        <v>42534</v>
      </c>
      <c r="C2" s="242" t="s">
        <v>52</v>
      </c>
    </row>
    <row r="3" spans="1:7" x14ac:dyDescent="0.35">
      <c r="B3" s="244"/>
    </row>
    <row r="4" spans="1:7" x14ac:dyDescent="0.35">
      <c r="A4" s="242" t="s">
        <v>92</v>
      </c>
      <c r="B4" s="244">
        <v>43439</v>
      </c>
      <c r="C4" s="242" t="s">
        <v>201</v>
      </c>
      <c r="G4" s="243"/>
    </row>
    <row r="5" spans="1:7" x14ac:dyDescent="0.35">
      <c r="B5" s="244"/>
    </row>
    <row r="6" spans="1:7" x14ac:dyDescent="0.35">
      <c r="B6" s="244"/>
      <c r="C6" s="243" t="s">
        <v>93</v>
      </c>
    </row>
    <row r="7" spans="1:7" x14ac:dyDescent="0.35">
      <c r="B7" s="244"/>
      <c r="C7" s="242" t="s">
        <v>94</v>
      </c>
    </row>
    <row r="8" spans="1:7" x14ac:dyDescent="0.35">
      <c r="B8" s="244"/>
      <c r="C8" s="242" t="s">
        <v>202</v>
      </c>
    </row>
    <row r="9" spans="1:7" x14ac:dyDescent="0.35">
      <c r="B9" s="244"/>
      <c r="C9" s="308" t="s">
        <v>203</v>
      </c>
    </row>
    <row r="10" spans="1:7" x14ac:dyDescent="0.35">
      <c r="B10" s="244"/>
      <c r="C10" s="242" t="s">
        <v>198</v>
      </c>
    </row>
    <row r="11" spans="1:7" x14ac:dyDescent="0.35">
      <c r="B11" s="244"/>
      <c r="C11" s="242" t="s">
        <v>209</v>
      </c>
    </row>
    <row r="12" spans="1:7" x14ac:dyDescent="0.35">
      <c r="B12" s="244"/>
      <c r="C12" s="242" t="s">
        <v>194</v>
      </c>
    </row>
    <row r="13" spans="1:7" x14ac:dyDescent="0.35">
      <c r="B13" s="244"/>
      <c r="C13" s="242" t="s">
        <v>210</v>
      </c>
    </row>
    <row r="14" spans="1:7" x14ac:dyDescent="0.35">
      <c r="B14" s="244"/>
      <c r="C14" s="242" t="s">
        <v>195</v>
      </c>
    </row>
    <row r="15" spans="1:7" x14ac:dyDescent="0.35">
      <c r="B15" s="244"/>
      <c r="C15" s="242" t="s">
        <v>135</v>
      </c>
    </row>
    <row r="16" spans="1:7" x14ac:dyDescent="0.35">
      <c r="B16" s="244"/>
      <c r="C16" s="242" t="s">
        <v>157</v>
      </c>
    </row>
    <row r="17" spans="2:3" x14ac:dyDescent="0.35">
      <c r="B17" s="244"/>
      <c r="C17" s="242" t="s">
        <v>204</v>
      </c>
    </row>
    <row r="18" spans="2:3" x14ac:dyDescent="0.35">
      <c r="B18" s="244"/>
      <c r="C18" s="242" t="s">
        <v>196</v>
      </c>
    </row>
    <row r="19" spans="2:3" x14ac:dyDescent="0.35">
      <c r="B19" s="244"/>
      <c r="C19" s="242" t="s">
        <v>158</v>
      </c>
    </row>
    <row r="20" spans="2:3" x14ac:dyDescent="0.35">
      <c r="B20" s="244"/>
      <c r="C20" s="242" t="s">
        <v>197</v>
      </c>
    </row>
    <row r="21" spans="2:3" x14ac:dyDescent="0.35">
      <c r="B21" s="244"/>
      <c r="C21" s="242" t="s">
        <v>199</v>
      </c>
    </row>
    <row r="22" spans="2:3" x14ac:dyDescent="0.35">
      <c r="B22" s="244"/>
      <c r="C22" s="242" t="s">
        <v>200</v>
      </c>
    </row>
    <row r="23" spans="2:3" x14ac:dyDescent="0.35">
      <c r="B23" s="244"/>
    </row>
  </sheetData>
  <pageMargins left="0.7" right="0.7" top="0.75" bottom="0.75" header="0.3" footer="0.3"/>
  <pageSetup paperSize="9" scale="50" orientation="landscape" r:id="rId1"/>
  <headerFooter>
    <oddHeader>&amp;R&amp;D</oddHeader>
    <oddFooter>&amp;L&amp;F / &amp;A&amp;RBls.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Lestu mig fyrst</vt:lpstr>
      <vt:lpstr>2 Ræstingar</vt:lpstr>
      <vt:lpstr>6 Aðrar rekstrarvörur</vt:lpstr>
      <vt:lpstr>Skráning</vt:lpstr>
      <vt:lpstr>Eining</vt:lpstr>
      <vt:lpstr>Forsendur og reiknivélar</vt:lpstr>
      <vt:lpstr>Local vs. marked based grid</vt:lpstr>
      <vt:lpstr>Breytingar á útgáfum</vt:lpstr>
      <vt:lpstr>'2 Ræstingar'!Print_Area</vt:lpstr>
      <vt:lpstr>'6 Aðrar rekstrarvörur'!Print_Area</vt:lpstr>
      <vt:lpstr>'Lestu mig fyrst'!Print_Area</vt:lpstr>
      <vt:lpstr>Skráning!Print_Area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elva</dc:creator>
  <cp:lastModifiedBy>Ketill Berg Magnússon</cp:lastModifiedBy>
  <cp:lastPrinted>2016-03-15T13:28:38Z</cp:lastPrinted>
  <dcterms:created xsi:type="dcterms:W3CDTF">2011-10-04T11:15:49Z</dcterms:created>
  <dcterms:modified xsi:type="dcterms:W3CDTF">2019-04-12T16:49:10Z</dcterms:modified>
</cp:coreProperties>
</file>